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420" firstSheet="1" activeTab="1"/>
  </bookViews>
  <sheets>
    <sheet name="Sheet4" sheetId="1" state="hidden" r:id="rId1"/>
    <sheet name="表二" sheetId="2" r:id="rId2"/>
    <sheet name="4.资金落实表 核查" sheetId="3" state="hidden" r:id="rId3"/>
    <sheet name="4.资金落实表 安防合并" sheetId="4" state="hidden" r:id="rId4"/>
  </sheets>
  <definedNames>
    <definedName name="_xlnm.Print_Area" localSheetId="3">'4.资金落实表 安防合并'!$A$1:$G$31</definedName>
    <definedName name="_xlnm.Print_Area" localSheetId="2">'4.资金落实表 核查'!$A$1:$G$22</definedName>
    <definedName name="_xlnm._FilterDatabase" localSheetId="1" hidden="1">'表二'!$A$7:$IV$222</definedName>
  </definedNames>
  <calcPr fullCalcOnLoad="1"/>
  <pivotCaches>
    <pivotCache cacheId="1" r:id="rId5"/>
  </pivotCaches>
</workbook>
</file>

<file path=xl/sharedStrings.xml><?xml version="1.0" encoding="utf-8"?>
<sst xmlns="http://schemas.openxmlformats.org/spreadsheetml/2006/main" count="2313" uniqueCount="939">
  <si>
    <t>值</t>
  </si>
  <si>
    <t>1</t>
  </si>
  <si>
    <t>求和项:32</t>
  </si>
  <si>
    <t>求和项:34</t>
  </si>
  <si>
    <t>求和项:36</t>
  </si>
  <si>
    <t>求和项:38</t>
  </si>
  <si>
    <t>总计</t>
  </si>
  <si>
    <t>建设规模</t>
  </si>
  <si>
    <t>小计</t>
  </si>
  <si>
    <t>乡镇通三级路</t>
  </si>
  <si>
    <t>旅游、资源、产业路</t>
  </si>
  <si>
    <t>便捷连通路</t>
  </si>
  <si>
    <t>6</t>
  </si>
  <si>
    <t>乡镇通三级</t>
  </si>
  <si>
    <t>硬化路</t>
  </si>
  <si>
    <t>旅游公路</t>
  </si>
  <si>
    <t>资源产业路</t>
  </si>
  <si>
    <t>完成里程</t>
  </si>
  <si>
    <t>完成投资</t>
  </si>
  <si>
    <t>12月</t>
  </si>
  <si>
    <t>11月</t>
  </si>
  <si>
    <t>资金到位</t>
  </si>
  <si>
    <t>省投资</t>
  </si>
  <si>
    <t>县市区配套</t>
  </si>
  <si>
    <t>其它</t>
  </si>
  <si>
    <t>XXX县市区</t>
  </si>
  <si>
    <t>双清区</t>
  </si>
  <si>
    <t>大祥区</t>
  </si>
  <si>
    <t>北塔区</t>
  </si>
  <si>
    <t>新邵县</t>
  </si>
  <si>
    <t>邵阳县</t>
  </si>
  <si>
    <t>隆回县</t>
  </si>
  <si>
    <t>洞口县</t>
  </si>
  <si>
    <t>绥宁县</t>
  </si>
  <si>
    <t>新宁县</t>
  </si>
  <si>
    <t>城步县</t>
  </si>
  <si>
    <t>武冈市</t>
  </si>
  <si>
    <t>邵东市</t>
  </si>
  <si>
    <t>附件2</t>
  </si>
  <si>
    <t>2023年湖南省农村公路提质改造项目完成情况一览表</t>
  </si>
  <si>
    <t>填报单位:邵阳市交通运输局</t>
  </si>
  <si>
    <t>序号</t>
  </si>
  <si>
    <t>项目名称</t>
  </si>
  <si>
    <t>项目所在地</t>
  </si>
  <si>
    <t>国省规划、计划情况(建设规模)</t>
  </si>
  <si>
    <t>完成里程、标准和投资</t>
  </si>
  <si>
    <t>本年到位资金(万元)</t>
  </si>
  <si>
    <t>项目联系人</t>
  </si>
  <si>
    <t>备注</t>
  </si>
  <si>
    <t>县市区</t>
  </si>
  <si>
    <t>乡镇</t>
  </si>
  <si>
    <t>建制村</t>
  </si>
  <si>
    <t>文号</t>
  </si>
  <si>
    <t>路线编码</t>
  </si>
  <si>
    <t>路线里程(公里)</t>
  </si>
  <si>
    <t>合计</t>
  </si>
  <si>
    <t>新村与撤并村间便捷连通路</t>
  </si>
  <si>
    <t>中央   投资</t>
  </si>
  <si>
    <t>市州   配套</t>
  </si>
  <si>
    <t>乡镇   配套</t>
  </si>
  <si>
    <t>姓名</t>
  </si>
  <si>
    <t>联系电话</t>
  </si>
  <si>
    <t>里程(公里)</t>
  </si>
  <si>
    <t>投资   (万元)</t>
  </si>
  <si>
    <t>建设里程          (公里)</t>
  </si>
  <si>
    <t>解决通三级路乡镇名称</t>
  </si>
  <si>
    <t>宽度（米）</t>
  </si>
  <si>
    <t>路面类型</t>
  </si>
  <si>
    <t>技术等级</t>
  </si>
  <si>
    <t>完成投资            (万元)</t>
  </si>
  <si>
    <t>解决景点、产业区节点名称</t>
  </si>
  <si>
    <t>解决通合并村名称</t>
  </si>
  <si>
    <t>白云村至清水塘连接路</t>
  </si>
  <si>
    <t>火车站乡</t>
  </si>
  <si>
    <t>莲荷村</t>
  </si>
  <si>
    <t>湘交函[2022]592号</t>
  </si>
  <si>
    <t>X045430502</t>
  </si>
  <si>
    <t>莲荷村花卉苗木水果产业园</t>
  </si>
  <si>
    <t>沥青混凝土</t>
  </si>
  <si>
    <t>四</t>
  </si>
  <si>
    <t>李仁俊</t>
  </si>
  <si>
    <t>运煤路至周家冲水库连接路</t>
  </si>
  <si>
    <t>雨溪街道</t>
  </si>
  <si>
    <t>罗塘村</t>
  </si>
  <si>
    <t>V203430503</t>
  </si>
  <si>
    <t>水泥混凝土</t>
  </si>
  <si>
    <t>四级</t>
  </si>
  <si>
    <t>唐结</t>
  </si>
  <si>
    <t>机耕道至排和路</t>
  </si>
  <si>
    <t>蔡锷乡</t>
  </si>
  <si>
    <t>金山村</t>
  </si>
  <si>
    <t>V205430503</t>
  </si>
  <si>
    <t>王建国</t>
  </si>
  <si>
    <t>四路桥至清风连接路</t>
  </si>
  <si>
    <t>学院路街道</t>
  </si>
  <si>
    <t>翁家村</t>
  </si>
  <si>
    <t>V207430503</t>
  </si>
  <si>
    <t>湖南省光伏农业研究项目</t>
  </si>
  <si>
    <t>高磊</t>
  </si>
  <si>
    <t>寒天路至天子山连接路</t>
  </si>
  <si>
    <t>寒婆村</t>
  </si>
  <si>
    <t>V206430503</t>
  </si>
  <si>
    <t>张虎</t>
  </si>
  <si>
    <t>蜜柚基地至岔路口连接路</t>
  </si>
  <si>
    <t>板桥乡</t>
  </si>
  <si>
    <t>邵水村</t>
  </si>
  <si>
    <t>V204430503</t>
  </si>
  <si>
    <t>邵水村蜜柚产业基地</t>
  </si>
  <si>
    <t>呙召军</t>
  </si>
  <si>
    <t>资田路</t>
  </si>
  <si>
    <t>田江街道办</t>
  </si>
  <si>
    <t>苗儿村</t>
  </si>
  <si>
    <t>规划内项目</t>
  </si>
  <si>
    <t>X002430511</t>
  </si>
  <si>
    <t>北塔区苗儿村油茶产业园</t>
  </si>
  <si>
    <t>沥青</t>
  </si>
  <si>
    <t>毕正强</t>
  </si>
  <si>
    <t>十一组-尖皮山连接路</t>
  </si>
  <si>
    <t>黑田铺镇</t>
  </si>
  <si>
    <t>玉京村</t>
  </si>
  <si>
    <t>CL48430582</t>
  </si>
  <si>
    <t>水泥混凝土路面</t>
  </si>
  <si>
    <t>曾逸峰</t>
  </si>
  <si>
    <t>湖南星塘谷生态农业发展有限公司新建特色水果种植项目公路</t>
  </si>
  <si>
    <t>仙槎桥镇</t>
  </si>
  <si>
    <t>钢厂村</t>
  </si>
  <si>
    <t>V045430582</t>
  </si>
  <si>
    <t>湖南星塘谷生态农业发展有限公司新建特色水果种植项目</t>
  </si>
  <si>
    <t>曹小武</t>
  </si>
  <si>
    <t>茶子山街-村活动室连接路</t>
  </si>
  <si>
    <t>灵官殿镇</t>
  </si>
  <si>
    <t>茶子山村</t>
  </si>
  <si>
    <t>CE69430582</t>
  </si>
  <si>
    <t>申广明</t>
  </si>
  <si>
    <t>坳上屋-璐璐黑提家庭农场连接路</t>
  </si>
  <si>
    <t>周官桥乡</t>
  </si>
  <si>
    <t>车家坪村</t>
  </si>
  <si>
    <t>V040430582</t>
  </si>
  <si>
    <t>王云祥</t>
  </si>
  <si>
    <t>方力冲-四有堂连接路</t>
  </si>
  <si>
    <t>界岭镇</t>
  </si>
  <si>
    <t>南冲村</t>
  </si>
  <si>
    <t>VP48430582</t>
  </si>
  <si>
    <t>彭佳红</t>
  </si>
  <si>
    <t>卫家组-写铁组连接路</t>
  </si>
  <si>
    <t>流光岭镇</t>
  </si>
  <si>
    <t>秀才村</t>
  </si>
  <si>
    <t>V067430582</t>
  </si>
  <si>
    <t>曾德志</t>
  </si>
  <si>
    <t>邵东县仙槎桥镇贺家村麻家组至骑龙村部公路</t>
  </si>
  <si>
    <t>贺家村</t>
  </si>
  <si>
    <t>V048430582</t>
  </si>
  <si>
    <t>罗金村六组-九组连接路</t>
  </si>
  <si>
    <t>魏家桥镇</t>
  </si>
  <si>
    <t>民范村</t>
  </si>
  <si>
    <t>VF69430521</t>
  </si>
  <si>
    <t>李海卫</t>
  </si>
  <si>
    <t>邵东市堡面前乡五一村村民委员会扶贫车间公路</t>
  </si>
  <si>
    <t>堡面前乡</t>
  </si>
  <si>
    <t>五一村</t>
  </si>
  <si>
    <t>V069430582</t>
  </si>
  <si>
    <t>邵东市堡面前乡五一村村民委员会扶贫车间</t>
  </si>
  <si>
    <t>刘正中</t>
  </si>
  <si>
    <t>邵东县野鸡坪镇杨柳村杉树山至申家屋公路</t>
  </si>
  <si>
    <t>野鸡坪镇</t>
  </si>
  <si>
    <t>杨柳村</t>
  </si>
  <si>
    <t>V036430582</t>
  </si>
  <si>
    <t>尹存华</t>
  </si>
  <si>
    <t>邵东市旺农种植养殖场公路（二期）</t>
  </si>
  <si>
    <t>火厂坪镇</t>
  </si>
  <si>
    <t>黄河村</t>
  </si>
  <si>
    <t>湘交函[2022]591号</t>
  </si>
  <si>
    <t>V016430582</t>
  </si>
  <si>
    <t>邵东市旺农种植养殖场</t>
  </si>
  <si>
    <t>申买华</t>
  </si>
  <si>
    <t>罗金村七组-八组连接路</t>
  </si>
  <si>
    <t>VF67430521</t>
  </si>
  <si>
    <t>摇永线</t>
  </si>
  <si>
    <t>两市塘街道办事处</t>
  </si>
  <si>
    <t>永旺村</t>
  </si>
  <si>
    <t>CT86430521</t>
  </si>
  <si>
    <t>杨亚成</t>
  </si>
  <si>
    <t>虎冲-弥陀庵连接路</t>
  </si>
  <si>
    <t>简家陇镇</t>
  </si>
  <si>
    <t>高桥村</t>
  </si>
  <si>
    <t>V060430582</t>
  </si>
  <si>
    <t>张旺</t>
  </si>
  <si>
    <t>邵东县回陇峰油茶林专业合作社高产油茶林公路</t>
  </si>
  <si>
    <t>双凤乡</t>
  </si>
  <si>
    <t>桐江源村</t>
  </si>
  <si>
    <t>V026430582</t>
  </si>
  <si>
    <t>邵东县回陇峰油茶林专业合作社高产油茶林</t>
  </si>
  <si>
    <t>李茂</t>
  </si>
  <si>
    <t>恩塘-彭古町连接路</t>
  </si>
  <si>
    <t>白鹿村</t>
  </si>
  <si>
    <t>V065430582</t>
  </si>
  <si>
    <t>邵东县野鸡坪镇黄泥塘村三村公路</t>
  </si>
  <si>
    <t>黄泥塘村</t>
  </si>
  <si>
    <t>V034430582</t>
  </si>
  <si>
    <t>邵东县仙槎桥镇银杏树村黑泥坳至钢厂公路</t>
  </si>
  <si>
    <t>银杏树村</t>
  </si>
  <si>
    <t>V023430582</t>
  </si>
  <si>
    <t>邵东市廉东农业发展有限公司养鸡场公路</t>
  </si>
  <si>
    <t>廉桥镇</t>
  </si>
  <si>
    <t>廉东村</t>
  </si>
  <si>
    <t>V051430582</t>
  </si>
  <si>
    <t>邵东市廉东农业发展有限公司养鸡场</t>
  </si>
  <si>
    <t>叶呈志</t>
  </si>
  <si>
    <t>君公祠-德里堂连接路</t>
  </si>
  <si>
    <t>安源村</t>
  </si>
  <si>
    <t>V011430582</t>
  </si>
  <si>
    <t>邵东县野鸡坪镇三合村镇茶场至丝塘村公路</t>
  </si>
  <si>
    <t>三合村</t>
  </si>
  <si>
    <t>V032430582</t>
  </si>
  <si>
    <t>廖泥组-坳贝头连接路</t>
  </si>
  <si>
    <t>前进村</t>
  </si>
  <si>
    <t>CM55430582</t>
  </si>
  <si>
    <t>邵东市溪水情种养专业合作社新建邵东市溪水情养猪场项目公路</t>
  </si>
  <si>
    <t>九龙岭镇</t>
  </si>
  <si>
    <t>田溪村</t>
  </si>
  <si>
    <t>V010430582</t>
  </si>
  <si>
    <t>邵东市溪水情种养专业合作社新建邵东市溪水情养猪场项目</t>
  </si>
  <si>
    <t>宁  柳</t>
  </si>
  <si>
    <t>邵东县鸿联生态农业专业合作社公路</t>
  </si>
  <si>
    <t>太阳村</t>
  </si>
  <si>
    <t>V017430582</t>
  </si>
  <si>
    <t>邵东县鸿联生态农业专业合作社</t>
  </si>
  <si>
    <t>邵东益富种植农民专业合作社公路</t>
  </si>
  <si>
    <t>界岭乡</t>
  </si>
  <si>
    <t>长塘村</t>
  </si>
  <si>
    <t>C008430521</t>
  </si>
  <si>
    <t>邵东益富种植农民专业合作社</t>
  </si>
  <si>
    <t>邵东猪乐乐生态养殖有限公司公路</t>
  </si>
  <si>
    <t>墨石村</t>
  </si>
  <si>
    <t>V033430582</t>
  </si>
  <si>
    <t>邵东猪乐乐生态养殖有限公司</t>
  </si>
  <si>
    <t>毛塘冲-六合亭连接路</t>
  </si>
  <si>
    <t>流泽镇</t>
  </si>
  <si>
    <t>仁泉新村</t>
  </si>
  <si>
    <t>CP70430582</t>
  </si>
  <si>
    <t>赵祥军</t>
  </si>
  <si>
    <t>邵东市老哥农业专业合作社新建黄金贡柚种植公路</t>
  </si>
  <si>
    <t>石株桥村</t>
  </si>
  <si>
    <t>V022430582</t>
  </si>
  <si>
    <t>邵东市老哥农业专业合作社新建黄金贡柚种植</t>
  </si>
  <si>
    <t>姚村线</t>
  </si>
  <si>
    <t>长冲口村</t>
  </si>
  <si>
    <t>CM10430521</t>
  </si>
  <si>
    <t>邵东县羊家冲农业专业合作社（养殖场公路）</t>
  </si>
  <si>
    <t>羊家冲村</t>
  </si>
  <si>
    <t>V057430582</t>
  </si>
  <si>
    <t>邵东县羊家冲农业专业合作社</t>
  </si>
  <si>
    <t>下头院子-白果冲连接路</t>
  </si>
  <si>
    <t>VB54430521</t>
  </si>
  <si>
    <t>邵东市军民农机专业合作社粮食仓储库公路</t>
  </si>
  <si>
    <t>牛马司镇</t>
  </si>
  <si>
    <t>上桥村</t>
  </si>
  <si>
    <t>Y066430521</t>
  </si>
  <si>
    <t>邵东市军民农机专业合作社粮食仓储库</t>
  </si>
  <si>
    <t>邵东县野鸡坪镇井田村沙村公路</t>
  </si>
  <si>
    <t>井田村</t>
  </si>
  <si>
    <t>V030430582</t>
  </si>
  <si>
    <t>邵东市阳畅农业科技有限公司仔猪场公路</t>
  </si>
  <si>
    <t>阳畅村</t>
  </si>
  <si>
    <t>V002430852</t>
  </si>
  <si>
    <t>邵东市阳畅农业科技有限公司仔猪场</t>
  </si>
  <si>
    <t>湖南君鑫现代生态农业开发有限公司生态农业公路</t>
  </si>
  <si>
    <t>新豪里村</t>
  </si>
  <si>
    <t>V012430582</t>
  </si>
  <si>
    <t>湖南君鑫现代生态农业开发有限公司生态农业</t>
  </si>
  <si>
    <t>邵东县野鸡坪镇杨柳村坳老公路</t>
  </si>
  <si>
    <t>V037430582</t>
  </si>
  <si>
    <t>邵东县野鸡坪镇中山村中山至建新公路</t>
  </si>
  <si>
    <t>中山村</t>
  </si>
  <si>
    <t>X012-植山组连接路</t>
  </si>
  <si>
    <t>杨桥镇</t>
  </si>
  <si>
    <t>茶亭村</t>
  </si>
  <si>
    <t>V832430582</t>
  </si>
  <si>
    <t>宁  勋</t>
  </si>
  <si>
    <t>邵东金鑫土畜生物制品有限公司扶贫公路</t>
  </si>
  <si>
    <t>楠木岭村</t>
  </si>
  <si>
    <t>V014430582</t>
  </si>
  <si>
    <t>邵东金鑫土畜生物制品有限公司</t>
  </si>
  <si>
    <t>邵东市昭盛农业开发有限公司公路</t>
  </si>
  <si>
    <t>斫曹乡</t>
  </si>
  <si>
    <t>龙潭村</t>
  </si>
  <si>
    <t>V049430582</t>
  </si>
  <si>
    <t>邵东市昭盛农业开发有限公司</t>
  </si>
  <si>
    <t>肖建平</t>
  </si>
  <si>
    <t>峨嵋山-鸭婆冲连接路</t>
  </si>
  <si>
    <t>界檀新村</t>
  </si>
  <si>
    <t>V059430582</t>
  </si>
  <si>
    <t>兴祥生态农业开发有限公司公路</t>
  </si>
  <si>
    <t>兴隆村</t>
  </si>
  <si>
    <t>V058430582</t>
  </si>
  <si>
    <t>兴祥生态农业开发有限公司</t>
  </si>
  <si>
    <t>杨武堂-南求屋连接路</t>
  </si>
  <si>
    <t>大石桥村</t>
  </si>
  <si>
    <t>V062430582</t>
  </si>
  <si>
    <t>等江铺-宁家冲连接路</t>
  </si>
  <si>
    <t>大羊村</t>
  </si>
  <si>
    <t>VR00430582</t>
  </si>
  <si>
    <t>邵东市启智农业发展有限公司药材基地公路</t>
  </si>
  <si>
    <t>同心村</t>
  </si>
  <si>
    <t>V063430582</t>
  </si>
  <si>
    <t>邵东市启智农业发展有限公司药材基地</t>
  </si>
  <si>
    <t>庙边-六云连接路</t>
  </si>
  <si>
    <t>V019430582</t>
  </si>
  <si>
    <t>邵东富园农业专业合作社新建种植养殖加工公路</t>
  </si>
  <si>
    <t>大和塘村</t>
  </si>
  <si>
    <t>V047430582</t>
  </si>
  <si>
    <t>邵东富园农业专业合作社</t>
  </si>
  <si>
    <t>青山供销社-荒山岭连接路</t>
  </si>
  <si>
    <t>巴石村</t>
  </si>
  <si>
    <t>C57B430521</t>
  </si>
  <si>
    <t>邵东县宏伟现代农业专业合作社新建生猪场公路</t>
  </si>
  <si>
    <t>V053430582</t>
  </si>
  <si>
    <t>邵东县宏伟现代农业专业合作社新建生猪场</t>
  </si>
  <si>
    <t>宁家屋-黎家坪连接路</t>
  </si>
  <si>
    <t>黄旗村</t>
  </si>
  <si>
    <t>汪水线-社冲屋连接路</t>
  </si>
  <si>
    <t>水东江镇</t>
  </si>
  <si>
    <t>桥边塘村</t>
  </si>
  <si>
    <t>V001430582</t>
  </si>
  <si>
    <t>唐  卓</t>
  </si>
  <si>
    <t>邵东融宇农副产品专业合作社黄花基地公路</t>
  </si>
  <si>
    <t>龙胜村</t>
  </si>
  <si>
    <t>V061430582</t>
  </si>
  <si>
    <t>邵东融宇农副产品专业合作社黄花基地</t>
  </si>
  <si>
    <t>邵东市旺农种植养殖场公路（一期）</t>
  </si>
  <si>
    <t>V054430582</t>
  </si>
  <si>
    <t>邵东县杨柳滑石江三农果业专业合作社果树种植基地公路</t>
  </si>
  <si>
    <t>V041430582</t>
  </si>
  <si>
    <t>邵东县杨柳滑石江三农果业专业合作社果树种植基地</t>
  </si>
  <si>
    <t>方老冲-善田村连接路</t>
  </si>
  <si>
    <t>双善村</t>
  </si>
  <si>
    <t>V066430582</t>
  </si>
  <si>
    <t>湖南富禹源农业开发有限公司新建牲猪场项目公路</t>
  </si>
  <si>
    <t>团山镇</t>
  </si>
  <si>
    <t>托堂村</t>
  </si>
  <si>
    <t>V055430582</t>
  </si>
  <si>
    <t>湖南富禹源农业开发有限公司新建牲猪场项目</t>
  </si>
  <si>
    <t>李超鹏</t>
  </si>
  <si>
    <t>白花塘-刘家屋连接路</t>
  </si>
  <si>
    <t>VH79430582</t>
  </si>
  <si>
    <t>Y997邵东市团山镇至流光岭镇公路</t>
  </si>
  <si>
    <t>Y997430521</t>
  </si>
  <si>
    <t>九木线</t>
  </si>
  <si>
    <t>千子村</t>
  </si>
  <si>
    <t>C35M430521</t>
  </si>
  <si>
    <t>邵东县鹿茶农业专业合作社油茶基地公路</t>
  </si>
  <si>
    <t>V020430582</t>
  </si>
  <si>
    <t>邵东县鹿茶农业专业合作社油茶基地</t>
  </si>
  <si>
    <t>邵东县真新村种养专业合作社新建辣椒生产加工示范基地公路</t>
  </si>
  <si>
    <t>砂石镇</t>
  </si>
  <si>
    <t>真新村</t>
  </si>
  <si>
    <t>V038430582</t>
  </si>
  <si>
    <t>邵东县真新村种养专业合作社新建辣椒生产加工示范基地</t>
  </si>
  <si>
    <t>宁兼中</t>
  </si>
  <si>
    <t>湖南故乡情养殖基地公路</t>
  </si>
  <si>
    <t>长冲村</t>
  </si>
  <si>
    <t>V025430582</t>
  </si>
  <si>
    <t>湖南故乡情养殖基地</t>
  </si>
  <si>
    <t>邵阳市玉丰农业农民专业合作社公路</t>
  </si>
  <si>
    <t>V052430582</t>
  </si>
  <si>
    <t>邵阳市玉丰农业农民专业合作社</t>
  </si>
  <si>
    <t>邵东县魏家桥镇仰山村敬老院至翟家一组公路</t>
  </si>
  <si>
    <t>仰山村</t>
  </si>
  <si>
    <t>V024430582</t>
  </si>
  <si>
    <t>邵东农升农产业专业合作社黄花基地公路</t>
  </si>
  <si>
    <t>阳升村</t>
  </si>
  <si>
    <t>邵东农升农产业专业合作社黄花基地</t>
  </si>
  <si>
    <t>槐塘老街-罗子塘连接路</t>
  </si>
  <si>
    <t>土地山村-毛塘冲连接路</t>
  </si>
  <si>
    <t>CP69430582</t>
  </si>
  <si>
    <t>邵东县金珠种植专业合作社药材基地公路</t>
  </si>
  <si>
    <t>V003430582</t>
  </si>
  <si>
    <t>邵东县金珠种植专业合作社药材基地</t>
  </si>
  <si>
    <t>X030邵东市流光岭镇邵东简家陇-新化奉家公路</t>
  </si>
  <si>
    <t>X030430582</t>
  </si>
  <si>
    <t>邵东市托堂养老服务有限公司新建养老公寓项目公路</t>
  </si>
  <si>
    <t>邵东市托堂养老服务有限公司新建养老公寓项目</t>
  </si>
  <si>
    <t>杨塘书院-顺时屋连接路</t>
  </si>
  <si>
    <t>书院村</t>
  </si>
  <si>
    <t>邵东县仰山殿油茶生态农场新建油茶加工公路</t>
  </si>
  <si>
    <t>仰山殿村</t>
  </si>
  <si>
    <t>V013430582</t>
  </si>
  <si>
    <t>邵东县仰山殿油茶生态农场新建油茶加工</t>
  </si>
  <si>
    <t>梁家冲-双峰枫树底下连接路</t>
  </si>
  <si>
    <t>集中村</t>
  </si>
  <si>
    <t>VP27430582</t>
  </si>
  <si>
    <t>湖南云山谷生态农业科技有限公司公路</t>
  </si>
  <si>
    <t>台洲村</t>
  </si>
  <si>
    <t>V018430582</t>
  </si>
  <si>
    <t>湖南云山谷生态农业科技有限公司</t>
  </si>
  <si>
    <t>申家大院-Y114连接路</t>
  </si>
  <si>
    <t>洪杨村</t>
  </si>
  <si>
    <t>V039430582</t>
  </si>
  <si>
    <t>峰山村3组-9组连接路</t>
  </si>
  <si>
    <t>峰华村</t>
  </si>
  <si>
    <t>V960430521</t>
  </si>
  <si>
    <t>邵东县野鸡坪镇杨柳村高林公路</t>
  </si>
  <si>
    <t>V035430582</t>
  </si>
  <si>
    <t>峡将线</t>
  </si>
  <si>
    <t>仙鹅村</t>
  </si>
  <si>
    <t>C841430521</t>
  </si>
  <si>
    <t>湖南乾坤食品有限公司杨梅榨汁项目公路</t>
  </si>
  <si>
    <t>乾坤头村</t>
  </si>
  <si>
    <t>V015430582</t>
  </si>
  <si>
    <t>湖南乾坤食品有限公司杨梅榨汁项目</t>
  </si>
  <si>
    <t>邵东县魏家桥镇长冲口村五组至雷家冲村公路</t>
  </si>
  <si>
    <t>杨梅冲-兴隆岭连接路</t>
  </si>
  <si>
    <t>邵东县魏家桥镇河西新村村部至抬头一组公路</t>
  </si>
  <si>
    <t>河西新村</t>
  </si>
  <si>
    <t>V050430582</t>
  </si>
  <si>
    <t>邵东县灵官殿镇海峰养殖种植公路</t>
  </si>
  <si>
    <t>V021430582</t>
  </si>
  <si>
    <t>邵东县灵官殿镇海峰养殖种植</t>
  </si>
  <si>
    <t>沥青混凝土路面</t>
  </si>
  <si>
    <t>新邵县Y998巨口铺社区至黄岩村公路工程</t>
  </si>
  <si>
    <t>迎光乡</t>
  </si>
  <si>
    <t>湘交函〔2022〕592号</t>
  </si>
  <si>
    <t>Y998430522</t>
  </si>
  <si>
    <t>巨口铺镇、迎光乡</t>
  </si>
  <si>
    <t>三级</t>
  </si>
  <si>
    <t>谢璞宇</t>
  </si>
  <si>
    <t>新光至言二铺连接路</t>
  </si>
  <si>
    <t>新田铺镇</t>
  </si>
  <si>
    <t>湘交函〔2022〕591号</t>
  </si>
  <si>
    <t>X037430522</t>
  </si>
  <si>
    <t>水泥砼</t>
  </si>
  <si>
    <t>虎寨至袁家连接路</t>
  </si>
  <si>
    <t>坪上镇</t>
  </si>
  <si>
    <t>X032430522</t>
  </si>
  <si>
    <t>桃树口至黑古山连接路</t>
  </si>
  <si>
    <t>大新镇</t>
  </si>
  <si>
    <t>V034430522</t>
  </si>
  <si>
    <t>新邵县Y010+X216车峙村至下潭村公路工程</t>
  </si>
  <si>
    <t>潭府乡</t>
  </si>
  <si>
    <t>Y010430522</t>
  </si>
  <si>
    <t>新邵县X005雀塘社区至花桥村公路工程</t>
  </si>
  <si>
    <t>雀塘镇、村石镇</t>
  </si>
  <si>
    <t>X005430522</t>
  </si>
  <si>
    <t>雀塘镇、寸石镇</t>
  </si>
  <si>
    <t>新邵县X007东江村至陈家坊社区公路工程</t>
  </si>
  <si>
    <t>陈家坊镇</t>
  </si>
  <si>
    <t>X007430522</t>
  </si>
  <si>
    <t>寸石镇田心村产业园公路</t>
  </si>
  <si>
    <t>寸石镇</t>
  </si>
  <si>
    <t>V050430522</t>
  </si>
  <si>
    <t>新邵县陈家坊镇长塘村连通路</t>
  </si>
  <si>
    <t>V031430522</t>
  </si>
  <si>
    <t>新邵县寸石镇黄江村连通路</t>
  </si>
  <si>
    <t>黄江村</t>
  </si>
  <si>
    <t>V051430522</t>
  </si>
  <si>
    <t>新邵县巨口铺镇和谐村连通路</t>
  </si>
  <si>
    <t>巨口铺镇</t>
  </si>
  <si>
    <t>和谐村</t>
  </si>
  <si>
    <t>V052430522</t>
  </si>
  <si>
    <t>新邵县巨口铺镇五星村连通路</t>
  </si>
  <si>
    <t>五星村</t>
  </si>
  <si>
    <t>V054430522</t>
  </si>
  <si>
    <t>新邵县雀塘镇腊石村连通路</t>
  </si>
  <si>
    <t>雀塘镇</t>
  </si>
  <si>
    <t>腊石村</t>
  </si>
  <si>
    <t>V055430522</t>
  </si>
  <si>
    <t>新邵县雀塘镇乔亭村连通路</t>
  </si>
  <si>
    <t>乔亭村</t>
  </si>
  <si>
    <t>V056430522</t>
  </si>
  <si>
    <t>新邵县雀塘镇石庙村连通路</t>
  </si>
  <si>
    <t>石庙村</t>
  </si>
  <si>
    <t>V057430522</t>
  </si>
  <si>
    <t>新邵县新田铺镇严村连通路</t>
  </si>
  <si>
    <t>严村</t>
  </si>
  <si>
    <t>V060430522</t>
  </si>
  <si>
    <t>新邵县严塘镇戴何村连通路</t>
  </si>
  <si>
    <t>严谭镇</t>
  </si>
  <si>
    <t>戴何村</t>
  </si>
  <si>
    <t>V061430522</t>
  </si>
  <si>
    <t>新邵县迎光乡兴旺村连通路</t>
  </si>
  <si>
    <t>兴旺村</t>
  </si>
  <si>
    <t>V063430522</t>
  </si>
  <si>
    <t>长乐至黄亭市</t>
  </si>
  <si>
    <t>长乐乡</t>
  </si>
  <si>
    <t>长乐村</t>
  </si>
  <si>
    <t>湘交函（2022）592号</t>
  </si>
  <si>
    <t>X006430523</t>
  </si>
  <si>
    <t>长乐乡、黄亭市镇</t>
  </si>
  <si>
    <t>沥清</t>
  </si>
  <si>
    <t>曾祥华</t>
  </si>
  <si>
    <t>祁东至中庙</t>
  </si>
  <si>
    <t>诸甲亭乡</t>
  </si>
  <si>
    <t>神山村</t>
  </si>
  <si>
    <t>湘交函【2022】267号</t>
  </si>
  <si>
    <t>Y997430523</t>
  </si>
  <si>
    <t>吕黎</t>
  </si>
  <si>
    <t>朝阳至双清公路</t>
  </si>
  <si>
    <t>黄亭市镇</t>
  </si>
  <si>
    <t>乙龙村</t>
  </si>
  <si>
    <t>Y013430523</t>
  </si>
  <si>
    <t>陆更强</t>
  </si>
  <si>
    <t>塘田市至清水公路</t>
  </si>
  <si>
    <t>塘田市镇</t>
  </si>
  <si>
    <t>对河村</t>
  </si>
  <si>
    <t>Y064430523</t>
  </si>
  <si>
    <t>张小波</t>
  </si>
  <si>
    <t>小溪市至八O七公路</t>
  </si>
  <si>
    <t>小溪市乡</t>
  </si>
  <si>
    <t>文昌村</t>
  </si>
  <si>
    <t>湘交函（2022）591号</t>
  </si>
  <si>
    <t>Y011430523</t>
  </si>
  <si>
    <t>李静</t>
  </si>
  <si>
    <t>吊井楼油茶基地-X046线公路</t>
  </si>
  <si>
    <t>岩口铺镇</t>
  </si>
  <si>
    <t>吊井楼村</t>
  </si>
  <si>
    <t>无</t>
  </si>
  <si>
    <t>砼</t>
  </si>
  <si>
    <t>匡湘云</t>
  </si>
  <si>
    <t>码头至伏溪连接路</t>
  </si>
  <si>
    <t>伏溪村</t>
  </si>
  <si>
    <t>九公桥村</t>
  </si>
  <si>
    <t>张松柏</t>
  </si>
  <si>
    <t>白果至九公桥连接路</t>
  </si>
  <si>
    <t>九公桥镇</t>
  </si>
  <si>
    <t>C014430523</t>
  </si>
  <si>
    <t>何亚奇</t>
  </si>
  <si>
    <t>塘现村至麻场居委会公路</t>
  </si>
  <si>
    <t>南岳庙镇</t>
  </si>
  <si>
    <t>塘现村</t>
  </si>
  <si>
    <t>VS01430524</t>
  </si>
  <si>
    <t>水泥路</t>
  </si>
  <si>
    <t>四级公路</t>
  </si>
  <si>
    <t>黄朝霞</t>
  </si>
  <si>
    <t>雾云洞至米起至白山冲公路</t>
  </si>
  <si>
    <t>司门前镇</t>
  </si>
  <si>
    <t>风云亭村</t>
  </si>
  <si>
    <t>VN07430524</t>
  </si>
  <si>
    <t>等外公路</t>
  </si>
  <si>
    <t>江末村连接公路</t>
  </si>
  <si>
    <t>高平镇</t>
  </si>
  <si>
    <t>江末村</t>
  </si>
  <si>
    <t>VG01430524</t>
  </si>
  <si>
    <t>白羊村至龙庄村公路</t>
  </si>
  <si>
    <t>三阁司镇</t>
  </si>
  <si>
    <t>龙庄村</t>
  </si>
  <si>
    <t>VF02430524</t>
  </si>
  <si>
    <t>赵家冲村连接公路</t>
  </si>
  <si>
    <t>羊古坳镇</t>
  </si>
  <si>
    <t>赵家冲村</t>
  </si>
  <si>
    <t>VO02430524</t>
  </si>
  <si>
    <t>红星村至樟石村公路</t>
  </si>
  <si>
    <t>山界回族乡</t>
  </si>
  <si>
    <t>红星村</t>
  </si>
  <si>
    <t>VU01430524</t>
  </si>
  <si>
    <t>金星村至造端村公路</t>
  </si>
  <si>
    <t>金星村</t>
  </si>
  <si>
    <t>VS02430524</t>
  </si>
  <si>
    <t>花冲村至塘现村1组公路</t>
  </si>
  <si>
    <t>花冲村</t>
  </si>
  <si>
    <t>VS03430524</t>
  </si>
  <si>
    <t>双龙铺村至罗子团公路</t>
  </si>
  <si>
    <t>横板桥镇</t>
  </si>
  <si>
    <t>双龙铺村</t>
  </si>
  <si>
    <t>VB04430524</t>
  </si>
  <si>
    <t>万兴村至肖家公路</t>
  </si>
  <si>
    <t>荷香桥镇</t>
  </si>
  <si>
    <t>万兴村</t>
  </si>
  <si>
    <t>VX03430524</t>
  </si>
  <si>
    <t>东山村3组连接公路</t>
  </si>
  <si>
    <t>东山村</t>
  </si>
  <si>
    <t>VN08430524</t>
  </si>
  <si>
    <t>富贤村连接公路</t>
  </si>
  <si>
    <t>富贤村</t>
  </si>
  <si>
    <t>VN09430524</t>
  </si>
  <si>
    <t>苗竹村4组至6组公路</t>
  </si>
  <si>
    <t>大水田乡</t>
  </si>
  <si>
    <t>苗竹村</t>
  </si>
  <si>
    <t>VD02430524</t>
  </si>
  <si>
    <t>三溪村连接公路</t>
  </si>
  <si>
    <t>三溪村</t>
  </si>
  <si>
    <t>VB05430524</t>
  </si>
  <si>
    <t>雷锋村连接公路</t>
  </si>
  <si>
    <t>雷峰村</t>
  </si>
  <si>
    <t>VO03430524</t>
  </si>
  <si>
    <t>三和村连接公路</t>
  </si>
  <si>
    <t>西洋江镇</t>
  </si>
  <si>
    <t>三和村</t>
  </si>
  <si>
    <t>VQ03430524</t>
  </si>
  <si>
    <t>潭水村连接公路</t>
  </si>
  <si>
    <t>周旺镇</t>
  </si>
  <si>
    <t>潭水村</t>
  </si>
  <si>
    <t>VZ03430524</t>
  </si>
  <si>
    <t>塘冲木山桥至斜湾山公路</t>
  </si>
  <si>
    <t>塘冲村</t>
  </si>
  <si>
    <t>VX04430524</t>
  </si>
  <si>
    <t>新家桥村连接公路</t>
  </si>
  <si>
    <t>新家桥村</t>
  </si>
  <si>
    <t>VS04430524</t>
  </si>
  <si>
    <t>东山村至丰木公路</t>
  </si>
  <si>
    <t>六都寨镇</t>
  </si>
  <si>
    <t>VL03430524</t>
  </si>
  <si>
    <t>民族村-四方井村</t>
  </si>
  <si>
    <t>民族村</t>
  </si>
  <si>
    <t>VU02430524</t>
  </si>
  <si>
    <t>长砂龙村连接公路</t>
  </si>
  <si>
    <t>长砂龙村</t>
  </si>
  <si>
    <t>VL04430524</t>
  </si>
  <si>
    <t>白山村连接公路</t>
  </si>
  <si>
    <t>白山村</t>
  </si>
  <si>
    <t>VX05430524</t>
  </si>
  <si>
    <t>光化村-富寨村</t>
  </si>
  <si>
    <t>小沙江镇</t>
  </si>
  <si>
    <t>富寨村</t>
  </si>
  <si>
    <t>VI04430254</t>
  </si>
  <si>
    <t>光化村撤并村连接路</t>
  </si>
  <si>
    <t>光化村</t>
  </si>
  <si>
    <t>VI05430254</t>
  </si>
  <si>
    <t>小沙江金银花小镇公路</t>
  </si>
  <si>
    <t>白银村委会</t>
  </si>
  <si>
    <t>X105430524</t>
  </si>
  <si>
    <t>金银花种植基地</t>
  </si>
  <si>
    <t>通沐仙湖机场公路二期</t>
  </si>
  <si>
    <t>滩头</t>
  </si>
  <si>
    <t>城东村</t>
  </si>
  <si>
    <t>VV01430524</t>
  </si>
  <si>
    <t>沐仙湖</t>
  </si>
  <si>
    <t>龙瑶幽谷景区（司门前镇万和村至大水田乡苗竹村通景公路）</t>
  </si>
  <si>
    <t>万和村</t>
  </si>
  <si>
    <t>VN10430524</t>
  </si>
  <si>
    <t>龙瑶幽谷景区</t>
  </si>
  <si>
    <t>南岳庙至乔家村旅游通景公路</t>
  </si>
  <si>
    <t>乔家村</t>
  </si>
  <si>
    <t>VS05430524</t>
  </si>
  <si>
    <t>隆回县狐狸岛旅游度假村</t>
  </si>
  <si>
    <t>Y018茅铺至开智连接路</t>
  </si>
  <si>
    <t>茅铺村委会</t>
  </si>
  <si>
    <t>Y018430524</t>
  </si>
  <si>
    <t>宏伟水产养殖合作社</t>
  </si>
  <si>
    <t>鸭田镇望云山生态农业公司基地资源产业路</t>
  </si>
  <si>
    <t>鸭田镇</t>
  </si>
  <si>
    <t>大水洞村</t>
  </si>
  <si>
    <t>VY02430524</t>
  </si>
  <si>
    <t>隆回县鸭田镇望云山生态农业开发有限公司</t>
  </si>
  <si>
    <t>Y013湖南兴隆丰中药材产业园公路</t>
  </si>
  <si>
    <t>麻塘山乡</t>
  </si>
  <si>
    <t>双坪村委会</t>
  </si>
  <si>
    <t>Y013430524</t>
  </si>
  <si>
    <t>湖南兴隆丰中药材产业园</t>
  </si>
  <si>
    <t>Y016司门前至金潭公路</t>
  </si>
  <si>
    <t>合理村委会</t>
  </si>
  <si>
    <t>Y016430524</t>
  </si>
  <si>
    <t>魏源温泉旅游区</t>
  </si>
  <si>
    <t>湖南洞口沁雅水产养殖有限公司牛蛙产业生态园建设项目连接路</t>
  </si>
  <si>
    <t>水东镇</t>
  </si>
  <si>
    <t>官冲村</t>
  </si>
  <si>
    <t>VX41430525</t>
  </si>
  <si>
    <t>尹健</t>
  </si>
  <si>
    <t>大万村村道</t>
  </si>
  <si>
    <t>高沙镇</t>
  </si>
  <si>
    <t>大万村</t>
  </si>
  <si>
    <t>C221430525</t>
  </si>
  <si>
    <t>水泥路、沥青路</t>
  </si>
  <si>
    <t>洞口县丰胜树木科技有限公司5000亩薄壳山核桃生态种植连接路</t>
  </si>
  <si>
    <t>毓兰镇</t>
  </si>
  <si>
    <t>石桥村</t>
  </si>
  <si>
    <t>V25C430525</t>
  </si>
  <si>
    <t>蔡锷故里古镇山门连接路</t>
  </si>
  <si>
    <t>竹市镇</t>
  </si>
  <si>
    <t>向阳村</t>
  </si>
  <si>
    <t>X117430525</t>
  </si>
  <si>
    <t>沥青路</t>
  </si>
  <si>
    <t>客溪村村道</t>
  </si>
  <si>
    <t>渣坪乡</t>
  </si>
  <si>
    <t>客溪村</t>
  </si>
  <si>
    <t>v323430525</t>
  </si>
  <si>
    <t>月溪村村道</t>
  </si>
  <si>
    <t>月溪镇</t>
  </si>
  <si>
    <t>月溪村</t>
  </si>
  <si>
    <t>C05G430525、C04G430525</t>
  </si>
  <si>
    <t>湖南省洞口县爱国教育基地连接路</t>
  </si>
  <si>
    <t>文昌街道</t>
  </si>
  <si>
    <t>平青村</t>
  </si>
  <si>
    <t>Z212430525</t>
  </si>
  <si>
    <t>洞口县社山竹香塘柑桔种植合作社连接路</t>
  </si>
  <si>
    <t>社山村</t>
  </si>
  <si>
    <t>Z838430525</t>
  </si>
  <si>
    <t>新合村通村公路</t>
  </si>
  <si>
    <t>杨林镇</t>
  </si>
  <si>
    <t>新合村</t>
  </si>
  <si>
    <t>C5C1430525</t>
  </si>
  <si>
    <t>秀云村村道</t>
  </si>
  <si>
    <t>山门镇</t>
  </si>
  <si>
    <t>秀云村</t>
  </si>
  <si>
    <t>C431430525、C432430525</t>
  </si>
  <si>
    <t>古楼茶生态文化园连接路</t>
  </si>
  <si>
    <t>古楼乡</t>
  </si>
  <si>
    <t>古楼村</t>
  </si>
  <si>
    <t>X115430525</t>
  </si>
  <si>
    <t>云山村柑橘产业园连接路</t>
  </si>
  <si>
    <t>云山村</t>
  </si>
  <si>
    <t>Z229430525</t>
  </si>
  <si>
    <t>柑桔新优品选育及高档柑桔果品示范基地连接路</t>
  </si>
  <si>
    <t>Z993430525</t>
  </si>
  <si>
    <t>洞口县鑫隆畜牧养殖专业合作社连接路</t>
  </si>
  <si>
    <t>雪峰街道</t>
  </si>
  <si>
    <t>大田村</t>
  </si>
  <si>
    <t>Z959430525</t>
  </si>
  <si>
    <t>洞口县“雪峰蜜桔”无病毒种苗产业园连接路</t>
  </si>
  <si>
    <t>杨万村</t>
  </si>
  <si>
    <t>Z202430525</t>
  </si>
  <si>
    <t>洞口县士山农业发展有限公司连接路</t>
  </si>
  <si>
    <t>市山村</t>
  </si>
  <si>
    <t>湘交函[2022]267号</t>
  </si>
  <si>
    <t>Z955430525</t>
  </si>
  <si>
    <t>湖南民盛生态农业旅游开发有限公司连接路</t>
  </si>
  <si>
    <t>淘金村</t>
  </si>
  <si>
    <t>Z222430525</t>
  </si>
  <si>
    <t>洞口县Y055线渣坪乡通乡公路提质改造工程</t>
  </si>
  <si>
    <t>渣坪乡、月溪镇</t>
  </si>
  <si>
    <t>渣坪村</t>
  </si>
  <si>
    <t>Y055430525</t>
  </si>
  <si>
    <t>邵阳市天然生态农业发展有限公司种猪场连接路</t>
  </si>
  <si>
    <t>坝上村</t>
  </si>
  <si>
    <t>V884430525</t>
  </si>
  <si>
    <t>洞口县茶油飘香油茶种植专业合作社连接路</t>
  </si>
  <si>
    <t>禾梨村</t>
  </si>
  <si>
    <t>Z606430525</t>
  </si>
  <si>
    <t>洞口县茶铺茶场柑桔种植专业合作社连接路</t>
  </si>
  <si>
    <t>茶铺管理区</t>
  </si>
  <si>
    <t>二家社区</t>
  </si>
  <si>
    <t>Z908430525</t>
  </si>
  <si>
    <t>水口庵至太平寺连接路</t>
  </si>
  <si>
    <t>唐家坊镇</t>
  </si>
  <si>
    <t>下湾村</t>
  </si>
  <si>
    <t>V649430527</t>
  </si>
  <si>
    <t>绥宁县诚信生猪养殖项目</t>
  </si>
  <si>
    <t>刘裕海</t>
  </si>
  <si>
    <t>杨家寨至长山界连接路</t>
  </si>
  <si>
    <t>红岩镇</t>
  </si>
  <si>
    <t>盐井村</t>
  </si>
  <si>
    <t>C04C430527</t>
  </si>
  <si>
    <t>绥宁县翠源2400头母猪标准化养殖</t>
  </si>
  <si>
    <t>岔路口至杨达田连接路</t>
  </si>
  <si>
    <t>寨市乡</t>
  </si>
  <si>
    <t>下寨村</t>
  </si>
  <si>
    <t>V993430527</t>
  </si>
  <si>
    <t>邵阳绥宁森宝标准化生猪养殖场</t>
  </si>
  <si>
    <t>白腊坳至赵家连接路</t>
  </si>
  <si>
    <t>河口乡</t>
  </si>
  <si>
    <t>彭家村</t>
  </si>
  <si>
    <t>C166430527</t>
  </si>
  <si>
    <t>绥宁县彭家养殖专业合作社生猪养殖场</t>
  </si>
  <si>
    <t>网步坡至网步口连接路</t>
  </si>
  <si>
    <t>巷子村</t>
  </si>
  <si>
    <t>V991430527</t>
  </si>
  <si>
    <t>绥宁县年出栏4000头红李标准化生猪养殖场</t>
  </si>
  <si>
    <t>杆子坳至高坳连接路</t>
  </si>
  <si>
    <t>长铺乡</t>
  </si>
  <si>
    <t>龙家村</t>
  </si>
  <si>
    <t>V989430527</t>
  </si>
  <si>
    <t>绥宁县宏顺标准化生猪养殖</t>
  </si>
  <si>
    <t>黄泥坳至白燕凸连接路</t>
  </si>
  <si>
    <t>李熙桥镇</t>
  </si>
  <si>
    <t>双元村</t>
  </si>
  <si>
    <t>V997430527</t>
  </si>
  <si>
    <t>绥宁县红李种养专业合作社标准化生猪养殖场</t>
  </si>
  <si>
    <t>大石至长冲连接路</t>
  </si>
  <si>
    <t>瓦屋塘镇</t>
  </si>
  <si>
    <t>三星桥村</t>
  </si>
  <si>
    <t>C08A430527</t>
  </si>
  <si>
    <t>绥宁县博林农牧有限公司生猪养殖标准化示范场</t>
  </si>
  <si>
    <t>大丫垅至郭家冲连接路</t>
  </si>
  <si>
    <t>金屋塘镇</t>
  </si>
  <si>
    <t>大吉砖屋新村</t>
  </si>
  <si>
    <t>V990430527</t>
  </si>
  <si>
    <t>绥宁县惠众种养专业合作社</t>
  </si>
  <si>
    <t>高速路口至百晟猪场连接路</t>
  </si>
  <si>
    <t>寨市村</t>
  </si>
  <si>
    <t>V995430527</t>
  </si>
  <si>
    <t>绥宁百晟标准化生猪养殖场</t>
  </si>
  <si>
    <t>省道路口至形坳冲连接路</t>
  </si>
  <si>
    <t>V994430527</t>
  </si>
  <si>
    <t>绥宁县鸿帆生态种养殖专业合作社</t>
  </si>
  <si>
    <t>岔路口至神蟹山连接路</t>
  </si>
  <si>
    <t>茶冲村</t>
  </si>
  <si>
    <t>V992430527</t>
  </si>
  <si>
    <t>绥宁县神蟹山东山花猪无公害杂交利用养殖场</t>
  </si>
  <si>
    <t>十里铺涵洞口至守圳田连接路</t>
  </si>
  <si>
    <t>十里铺村</t>
  </si>
  <si>
    <t>V996430527</t>
  </si>
  <si>
    <t>绥宁春海2400头标准化母狗养殖场</t>
  </si>
  <si>
    <t>深山里至雷打树连接路</t>
  </si>
  <si>
    <t>湾头村</t>
  </si>
  <si>
    <t>V572430527</t>
  </si>
  <si>
    <t>绥宁县培生种养专业合作社标准化生猪养殖场</t>
  </si>
  <si>
    <t>刘家畔至桃子园连接路</t>
  </si>
  <si>
    <t>武阳镇</t>
  </si>
  <si>
    <t>双鸣村</t>
  </si>
  <si>
    <t>V999430527</t>
  </si>
  <si>
    <t>绥宁县双和种养生猪养殖</t>
  </si>
  <si>
    <t>湾头水至罗家坪连接路</t>
  </si>
  <si>
    <t>桐木村</t>
  </si>
  <si>
    <t>V998430527</t>
  </si>
  <si>
    <t>绥宁县年出栏2600头生猪养殖场</t>
  </si>
  <si>
    <t>长铺乡龙家村连接路</t>
  </si>
  <si>
    <t>Y015430527</t>
  </si>
  <si>
    <t>关峡乡茶江村连接路</t>
  </si>
  <si>
    <t>关峡乡</t>
  </si>
  <si>
    <t>茶江村</t>
  </si>
  <si>
    <t>V988430527</t>
  </si>
  <si>
    <t>关峡乡梅口村连接路</t>
  </si>
  <si>
    <t>梅口村</t>
  </si>
  <si>
    <t>V985430527</t>
  </si>
  <si>
    <t>黄土矿镇自然村连接路</t>
  </si>
  <si>
    <t>黄土矿镇</t>
  </si>
  <si>
    <t>自然村</t>
  </si>
  <si>
    <t>V986430527</t>
  </si>
  <si>
    <t>金屋塘镇张家湾村连接路</t>
  </si>
  <si>
    <t>张家湾村</t>
  </si>
  <si>
    <t>V575430527</t>
  </si>
  <si>
    <t>李西镇洛口山村连接路</t>
  </si>
  <si>
    <t>洛口山村</t>
  </si>
  <si>
    <t>C15D430527</t>
  </si>
  <si>
    <t>李西镇塘玄湾村连接路</t>
  </si>
  <si>
    <t>塘玄湾村</t>
  </si>
  <si>
    <t>C033430527</t>
  </si>
  <si>
    <t>麻塘乡高梅村连接路</t>
  </si>
  <si>
    <t>麻塘乡</t>
  </si>
  <si>
    <t>高梅村</t>
  </si>
  <si>
    <t>V624430527</t>
  </si>
  <si>
    <t>麻塘乡田螺旋村连接路</t>
  </si>
  <si>
    <t>田螺旋村</t>
  </si>
  <si>
    <t>V987430527</t>
  </si>
  <si>
    <t>麻塘乡溪口村连接路</t>
  </si>
  <si>
    <t>溪口村</t>
  </si>
  <si>
    <t>C100430527</t>
  </si>
  <si>
    <t>武阳镇双鸣村连接路</t>
  </si>
  <si>
    <t>C224430527</t>
  </si>
  <si>
    <t>丰田乡通三级公路</t>
  </si>
  <si>
    <t>丰田乡</t>
  </si>
  <si>
    <t>当家村</t>
  </si>
  <si>
    <t>X003430528</t>
  </si>
  <si>
    <t>肖四保</t>
  </si>
  <si>
    <t>崀山风景名胜区旅游路</t>
  </si>
  <si>
    <t>崀山镇</t>
  </si>
  <si>
    <t>窑市村</t>
  </si>
  <si>
    <t>X002430528</t>
  </si>
  <si>
    <t>崀山风景名胜区</t>
  </si>
  <si>
    <t>李福桥</t>
  </si>
  <si>
    <t>新宁县钟氏油茶专业合作社油茶产业园连接路</t>
  </si>
  <si>
    <t>马头桥镇</t>
  </si>
  <si>
    <t>跃进村</t>
  </si>
  <si>
    <t>X146430528</t>
  </si>
  <si>
    <t>新宁县钟氏油茶专业合作社油茶产业园</t>
  </si>
  <si>
    <t>窑市至盆溪公路</t>
  </si>
  <si>
    <t>V024430528</t>
  </si>
  <si>
    <t>飞仙桥至隘头公路</t>
  </si>
  <si>
    <t>金石镇</t>
  </si>
  <si>
    <t>飞仙桥村</t>
  </si>
  <si>
    <t>V018430528</t>
  </si>
  <si>
    <t>许晓艳</t>
  </si>
  <si>
    <t>光华至王家公路</t>
  </si>
  <si>
    <t>回龙寺镇</t>
  </si>
  <si>
    <t>光华村</t>
  </si>
  <si>
    <t>V021430528</t>
  </si>
  <si>
    <t>肖建国</t>
  </si>
  <si>
    <t>羊坪至老羊坪公路</t>
  </si>
  <si>
    <t>黄龙镇</t>
  </si>
  <si>
    <t>羊坪村</t>
  </si>
  <si>
    <t>V020430528</t>
  </si>
  <si>
    <t>徐艾云</t>
  </si>
  <si>
    <t>茅坪至槐花公路</t>
  </si>
  <si>
    <t>茅坪村</t>
  </si>
  <si>
    <t>V022430528</t>
  </si>
  <si>
    <t>李水臣</t>
  </si>
  <si>
    <t>新全至新田公路</t>
  </si>
  <si>
    <t>新全村</t>
  </si>
  <si>
    <t>V019430528</t>
  </si>
  <si>
    <t>徐海清</t>
  </si>
  <si>
    <t>茅坪至毛坪公路</t>
  </si>
  <si>
    <t>V023430528</t>
  </si>
  <si>
    <t>窑市至田心公路</t>
  </si>
  <si>
    <t>V025430528</t>
  </si>
  <si>
    <t>白毛坪乡通三级公路</t>
  </si>
  <si>
    <t>白毛坪乡</t>
  </si>
  <si>
    <t>白毛坪村</t>
  </si>
  <si>
    <t>X162430529</t>
  </si>
  <si>
    <t>沥青砼</t>
  </si>
  <si>
    <t>李海惠</t>
  </si>
  <si>
    <t>南山国家公园连接路（大水村公路）</t>
  </si>
  <si>
    <t>汀坪乡</t>
  </si>
  <si>
    <t>大水村</t>
  </si>
  <si>
    <t>X166430529</t>
  </si>
  <si>
    <t>南山国家公园</t>
  </si>
  <si>
    <t>南山国家公园连接路（金紫至G356）</t>
  </si>
  <si>
    <t>金紫乡</t>
  </si>
  <si>
    <t>太坪村</t>
  </si>
  <si>
    <t>X159430529</t>
  </si>
  <si>
    <t>X493城步县风雨桥-桥头寨公路</t>
  </si>
  <si>
    <t>儒林镇</t>
  </si>
  <si>
    <t>塔溪村</t>
  </si>
  <si>
    <t>X493430529</t>
  </si>
  <si>
    <t>儒林镇甘溪村蔬菜、油茶林、百香果种植</t>
  </si>
  <si>
    <t>南山国家公园连接路（双江口至报木坪）</t>
  </si>
  <si>
    <t>兰蓉乡</t>
  </si>
  <si>
    <t>报木坪村</t>
  </si>
  <si>
    <t>湘交综规[2021]89号</t>
  </si>
  <si>
    <t>C235430529</t>
  </si>
  <si>
    <t>黄沙街上-文丰生态种养基地连接路</t>
  </si>
  <si>
    <t>秦桥镇</t>
  </si>
  <si>
    <t>东路村</t>
  </si>
  <si>
    <t>Y005430581</t>
  </si>
  <si>
    <t>文丰生态种养基地</t>
  </si>
  <si>
    <t>6.5、4.5</t>
  </si>
  <si>
    <t>沥青混凝土、水泥混凝土</t>
  </si>
  <si>
    <t>张健</t>
  </si>
  <si>
    <t>单位负责人：李叶松</t>
  </si>
  <si>
    <t>填报人：</t>
  </si>
  <si>
    <t>联系电话：</t>
  </si>
  <si>
    <t>填报日期:2023年12月7日</t>
  </si>
  <si>
    <t>备注：该表完成情况要求按截至12月20日的数据统计填报，项目需同完工备案和信息管理系统中数据保持一致。</t>
  </si>
  <si>
    <t>附件4</t>
  </si>
  <si>
    <t>重点民生实事经费支出情况统计表</t>
  </si>
  <si>
    <t>填报单位：邵阳市交通运输局</t>
  </si>
  <si>
    <t>建管养系统</t>
  </si>
  <si>
    <t>差值</t>
  </si>
  <si>
    <t>国    家
投入资金</t>
  </si>
  <si>
    <t>省    级
投入资金</t>
  </si>
  <si>
    <t>市    州
投入资金</t>
  </si>
  <si>
    <t>县市区投入资金</t>
  </si>
  <si>
    <t>其他投入</t>
  </si>
  <si>
    <t>合 计</t>
  </si>
  <si>
    <t>注意：</t>
  </si>
  <si>
    <t>1.完成投资=省级投入资金+县市区投入资金+其他投入。</t>
  </si>
  <si>
    <t>农村公路提质改造</t>
  </si>
  <si>
    <t>农村公路安防设施</t>
  </si>
  <si>
    <t>普通国省道安防精细化提升</t>
  </si>
  <si>
    <t>联系人:</t>
  </si>
  <si>
    <t>联系电话: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</si>
</sst>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0.00_ "/>
    <numFmt numFmtId="178" formatCode="0.0_ "/>
    <numFmt numFmtId="179" formatCode="#"/>
    <numFmt numFmtId="180" formatCode="#.0"/>
    <numFmt numFmtId="181" formatCode="#.000"/>
    <numFmt numFmtId="182" formatCode="0.0"/>
    <numFmt numFmtId="183" formatCode="#.00"/>
    <numFmt numFmtId="184" formatCode="0.000"/>
    <numFmt numFmtId="185" formatCode="0.00_);[Red]\(0.00\)"/>
    <numFmt numFmtId="186" formatCode="0.000_ "/>
  </numFmts>
  <fonts count="5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10"/>
      <color indexed="23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b/>
      <sz val="18"/>
      <color theme="3"/>
      <name val="Calibri Light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0006"/>
      <name val="宋体"/>
      <family val="0"/>
    </font>
    <font>
      <sz val="12"/>
      <color rgb="FF9C6500"/>
      <name val="宋体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  <font>
      <sz val="10"/>
      <color rgb="FF000000"/>
      <name val="宋体"/>
      <family val="0"/>
    </font>
    <font>
      <sz val="10"/>
      <color rgb="FF666666"/>
      <name val="宋体"/>
      <family val="0"/>
    </font>
    <font>
      <b/>
      <sz val="11"/>
      <color theme="1"/>
      <name val="Calibri"/>
      <family val="0"/>
    </font>
    <font>
      <sz val="11"/>
      <color indexed="8"/>
      <name val="Calibri"/>
      <family val="0"/>
    </font>
  </fonts>
  <fills count="38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  <border>
      <left>
        <color indexed="63"/>
      </left>
      <right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8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/>
    </border>
    <border>
      <left/>
      <right/>
      <top/>
      <bottom style="thin">
        <color theme="4" tint="0.3999800086021423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3" borderId="5" applyNumberFormat="0" applyAlignment="0" applyProtection="0"/>
    <xf numFmtId="0" fontId="40" fillId="4" borderId="6" applyNumberFormat="0" applyAlignment="0" applyProtection="0"/>
    <xf numFmtId="0" fontId="41" fillId="4" borderId="5" applyNumberFormat="0" applyAlignment="0" applyProtection="0"/>
    <xf numFmtId="0" fontId="42" fillId="5" borderId="7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6" borderId="0" applyNumberFormat="0" applyBorder="0" applyAlignment="0" applyProtection="0"/>
    <xf numFmtId="0" fontId="46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8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1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 shrinkToFit="1"/>
    </xf>
    <xf numFmtId="176" fontId="7" fillId="0" borderId="12" xfId="0" applyNumberFormat="1" applyFont="1" applyBorder="1" applyAlignment="1">
      <alignment horizontal="right" vertical="center" wrapText="1" shrinkToFi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 shrinkToFit="1"/>
    </xf>
    <xf numFmtId="176" fontId="7" fillId="32" borderId="12" xfId="0" applyNumberFormat="1" applyFont="1" applyFill="1" applyBorder="1" applyAlignment="1">
      <alignment horizontal="right" vertical="center" wrapText="1" shrinkToFi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0" fontId="33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50" fillId="35" borderId="10" xfId="0" applyNumberFormat="1" applyFont="1" applyFill="1" applyBorder="1" applyAlignment="1">
      <alignment horizontal="left" vertical="center"/>
    </xf>
    <xf numFmtId="1" fontId="50" fillId="35" borderId="10" xfId="0" applyNumberFormat="1" applyFont="1" applyFill="1" applyBorder="1" applyAlignment="1">
      <alignment horizontal="right" vertical="center"/>
    </xf>
    <xf numFmtId="179" fontId="50" fillId="35" borderId="10" xfId="0" applyNumberFormat="1" applyFont="1" applyFill="1" applyBorder="1" applyAlignment="1">
      <alignment horizontal="right" vertical="center"/>
    </xf>
    <xf numFmtId="0" fontId="3" fillId="36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36" borderId="0" xfId="0" applyFont="1" applyFill="1" applyAlignment="1">
      <alignment vertical="center"/>
    </xf>
    <xf numFmtId="0" fontId="0" fillId="36" borderId="0" xfId="0" applyFont="1" applyFill="1" applyAlignment="1">
      <alignment vertical="center"/>
    </xf>
    <xf numFmtId="0" fontId="3" fillId="36" borderId="0" xfId="0" applyFont="1" applyFill="1" applyAlignment="1">
      <alignment horizontal="left" vertical="center"/>
    </xf>
    <xf numFmtId="0" fontId="9" fillId="36" borderId="0" xfId="0" applyFont="1" applyFill="1" applyBorder="1" applyAlignment="1">
      <alignment horizontal="center" vertical="center"/>
    </xf>
    <xf numFmtId="0" fontId="10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center" vertical="center"/>
    </xf>
    <xf numFmtId="0" fontId="3" fillId="36" borderId="14" xfId="63" applyNumberFormat="1" applyFont="1" applyFill="1" applyBorder="1" applyAlignment="1" applyProtection="1">
      <alignment horizontal="center" vertical="center" wrapText="1"/>
      <protection/>
    </xf>
    <xf numFmtId="0" fontId="3" fillId="36" borderId="15" xfId="63" applyNumberFormat="1" applyFont="1" applyFill="1" applyBorder="1" applyAlignment="1" applyProtection="1">
      <alignment horizontal="center" vertical="center" wrapText="1"/>
      <protection/>
    </xf>
    <xf numFmtId="0" fontId="3" fillId="36" borderId="16" xfId="63" applyNumberFormat="1" applyFont="1" applyFill="1" applyBorder="1" applyAlignment="1" applyProtection="1">
      <alignment horizontal="center" vertical="center" wrapText="1"/>
      <protection/>
    </xf>
    <xf numFmtId="0" fontId="3" fillId="36" borderId="10" xfId="63" applyNumberFormat="1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51" fillId="35" borderId="18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 shrinkToFi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6" borderId="15" xfId="63" applyNumberFormat="1" applyFont="1" applyFill="1" applyBorder="1" applyAlignment="1" applyProtection="1">
      <alignment horizontal="center" vertical="center" wrapText="1"/>
      <protection/>
    </xf>
    <xf numFmtId="0" fontId="3" fillId="32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6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 shrinkToFit="1"/>
    </xf>
    <xf numFmtId="180" fontId="3" fillId="0" borderId="10" xfId="0" applyNumberFormat="1" applyFont="1" applyFill="1" applyBorder="1" applyAlignment="1">
      <alignment horizontal="center" vertical="center" wrapText="1" shrinkToFit="1"/>
    </xf>
    <xf numFmtId="181" fontId="3" fillId="0" borderId="10" xfId="0" applyNumberFormat="1" applyFont="1" applyFill="1" applyBorder="1" applyAlignment="1">
      <alignment horizontal="center" vertical="center" wrapText="1" shrinkToFit="1"/>
    </xf>
    <xf numFmtId="182" fontId="3" fillId="0" borderId="10" xfId="0" applyNumberFormat="1" applyFont="1" applyFill="1" applyBorder="1" applyAlignment="1">
      <alignment horizontal="center" vertical="center" wrapText="1" shrinkToFit="1"/>
    </xf>
    <xf numFmtId="183" fontId="3" fillId="0" borderId="10" xfId="0" applyNumberFormat="1" applyFont="1" applyFill="1" applyBorder="1" applyAlignment="1">
      <alignment horizontal="center" vertical="center" wrapText="1" shrinkToFit="1"/>
    </xf>
    <xf numFmtId="184" fontId="3" fillId="0" borderId="10" xfId="0" applyNumberFormat="1" applyFont="1" applyFill="1" applyBorder="1" applyAlignment="1">
      <alignment horizontal="center" vertical="center" wrapText="1" shrinkToFit="1"/>
    </xf>
    <xf numFmtId="179" fontId="3" fillId="0" borderId="10" xfId="0" applyNumberFormat="1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6" borderId="10" xfId="63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 wrapText="1"/>
    </xf>
    <xf numFmtId="0" fontId="3" fillId="36" borderId="21" xfId="63" applyNumberFormat="1" applyFont="1" applyFill="1" applyBorder="1" applyAlignment="1" applyProtection="1">
      <alignment horizontal="center" vertical="center" wrapText="1"/>
      <protection/>
    </xf>
    <xf numFmtId="0" fontId="3" fillId="36" borderId="0" xfId="63" applyNumberFormat="1" applyFont="1" applyFill="1" applyBorder="1" applyAlignment="1" applyProtection="1">
      <alignment horizontal="center" vertical="center" wrapText="1"/>
      <protection/>
    </xf>
    <xf numFmtId="0" fontId="3" fillId="36" borderId="0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185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/>
    </xf>
    <xf numFmtId="186" fontId="3" fillId="0" borderId="10" xfId="0" applyNumberFormat="1" applyFont="1" applyFill="1" applyBorder="1" applyAlignment="1">
      <alignment horizontal="center" vertical="center" wrapText="1" shrinkToFit="1"/>
    </xf>
    <xf numFmtId="1" fontId="3" fillId="0" borderId="10" xfId="0" applyNumberFormat="1" applyFont="1" applyFill="1" applyBorder="1" applyAlignment="1">
      <alignment horizontal="center" vertical="center" wrapText="1" shrinkToFit="1"/>
    </xf>
    <xf numFmtId="178" fontId="3" fillId="0" borderId="1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36" borderId="23" xfId="0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12" fillId="36" borderId="0" xfId="0" applyFont="1" applyFill="1" applyAlignment="1">
      <alignment vertical="center"/>
    </xf>
    <xf numFmtId="0" fontId="12" fillId="36" borderId="0" xfId="0" applyFont="1" applyFill="1" applyBorder="1" applyAlignment="1">
      <alignment horizontal="center" vertical="center"/>
    </xf>
    <xf numFmtId="0" fontId="3" fillId="36" borderId="24" xfId="0" applyFont="1" applyFill="1" applyBorder="1" applyAlignment="1">
      <alignment horizontal="center" vertical="center" wrapText="1"/>
    </xf>
    <xf numFmtId="0" fontId="12" fillId="36" borderId="0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 wrapText="1"/>
    </xf>
    <xf numFmtId="0" fontId="3" fillId="36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32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36" borderId="38" xfId="63" applyNumberFormat="1" applyFont="1" applyFill="1" applyBorder="1" applyAlignment="1" applyProtection="1">
      <alignment horizontal="center" vertical="center" wrapText="1"/>
      <protection/>
    </xf>
    <xf numFmtId="0" fontId="52" fillId="0" borderId="39" xfId="0" applyFont="1" applyFill="1" applyBorder="1" applyAlignment="1">
      <alignment vertical="center"/>
    </xf>
    <xf numFmtId="0" fontId="12" fillId="0" borderId="38" xfId="63" applyNumberFormat="1" applyFont="1" applyFill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0" fillId="32" borderId="0" xfId="0" applyFill="1" applyAlignment="1">
      <alignment vertical="center"/>
    </xf>
    <xf numFmtId="0" fontId="52" fillId="37" borderId="39" xfId="0" applyFont="1" applyFill="1" applyBorder="1" applyAlignment="1">
      <alignment vertical="center"/>
    </xf>
    <xf numFmtId="0" fontId="52" fillId="37" borderId="0" xfId="0" applyFont="1" applyFill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0" xfId="0" applyFill="1" applyAlignment="1">
      <alignment horizontal="center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7:AL222" sheet="表二"/>
  </cacheSource>
  <cacheFields count="38">
    <cacheField name="1">
      <sharedItems containsMixedTypes="1" containsNumber="1" containsInteger="1" count="24">
        <s v="总计"/>
        <n v="502"/>
        <n v="503"/>
        <n v="511"/>
        <n v="582"/>
        <n v="522"/>
        <n v="523"/>
        <n v="524"/>
        <n v="525"/>
        <n v="527"/>
        <n v="528"/>
        <n v="529"/>
        <n v="581"/>
        <n v="1"/>
        <n v="521"/>
        <n v="530"/>
        <n v="531"/>
        <n v="532"/>
        <n v="533"/>
        <n v="534"/>
        <n v="535"/>
        <n v="536"/>
        <n v="537"/>
        <n v="538"/>
      </sharedItems>
    </cacheField>
    <cacheField name="2">
      <sharedItems containsBlank="1" containsMixedTypes="0" count="215">
        <m/>
        <s v="白云村至清水塘连接路"/>
        <s v="运煤路至周家冲水库连接路"/>
        <s v="机耕道至排和路"/>
        <s v="四路桥至清风连接路"/>
        <s v="寒天路至天子山连接路"/>
        <s v="蜜柚基地至岔路口连接路"/>
        <s v="北塔区资田路X002提质改造工程"/>
        <s v="十一组-尖皮山连接路"/>
        <s v="湖南星塘谷生态农业发展有限公司新建特色水果种植项目公路"/>
        <s v="茶子山街-村活动室连接路"/>
        <s v="坳上屋-璐璐黑提家庭农场连接路"/>
        <s v="方力冲-四有堂连接路"/>
        <s v="卫家组-写铁组连接路"/>
        <s v="邵东县仙槎桥镇贺家村麻家组至骑龙村部公路"/>
        <s v="罗金村六组-九组连接路"/>
        <s v="邵东市堡面前乡五一村村民委员会扶贫车间公路"/>
        <s v="邵东县野鸡坪镇杨柳村杉树山至申家屋公路"/>
        <s v="邵东市旺农种植养殖场公路（二期）"/>
        <s v="罗金村七组-八组连接路"/>
        <s v="摇永线"/>
        <s v="虎冲-弥陀庵连接路"/>
        <s v="邵东县回陇峰油茶林专业合作社高产油茶林公路"/>
        <s v="恩塘-彭古町连接路"/>
        <s v="邵东县野鸡坪镇黄泥塘村三村公路"/>
        <s v="邵东县仙槎桥镇银杏树村黑泥坳至钢厂公路"/>
        <s v="邵东市廉东农业发展有限公司养鸡场公路"/>
        <s v="君公祠-德里堂连接路"/>
        <s v="邵东县野鸡坪镇三合村镇茶场至丝塘村公路"/>
        <s v="廖泥组-坳贝头连接路"/>
        <s v="邵东市溪水情种养专业合作社新建邵东市溪水情养猪场项目公路"/>
        <s v="邵东县鸿联生态农业专业合作社公路"/>
        <s v="邵东益富种植农民专业合作社公路"/>
        <s v="邵东猪乐乐生态养殖有限公司公路"/>
        <s v="毛塘冲-六合亭连接路"/>
        <s v="邵东市老哥农业专业合作社新建黄金贡柚种植公路"/>
        <s v="姚村线"/>
        <s v="邵东县羊家冲农业专业合作社（养殖场公路）"/>
        <s v="下头院子-白果冲连接路"/>
        <s v="邵东市军民农机专业合作社粮食仓储库公路"/>
        <s v="邵东县野鸡坪镇井田村沙村公路"/>
        <s v="邵东市阳畅农业科技有限公司仔猪场公路"/>
        <s v="湖南君鑫现代生态农业开发有限公司生态农业公路"/>
        <s v="邵东县野鸡坪镇杨柳村坳老公路"/>
        <s v="邵东县野鸡坪镇中山村中山至建新公路"/>
        <s v="X012-植山组连接路"/>
        <s v="邵东金鑫土畜生物制品有限公司扶贫公路"/>
        <s v="邵东市昭盛农业开发有限公司公路"/>
        <s v="峨嵋山-鸭婆冲连接路"/>
        <s v="兴祥生态农业开发有限公司公路"/>
        <s v="杨武堂-南求屋连接路"/>
        <s v="等江铺-宁家冲连接路"/>
        <s v="邵东市启智农业发展有限公司药材基地公路"/>
        <s v="庙边-六云连接路"/>
        <s v="邵东富园农业专业合作社新建种植养殖加工公路"/>
        <s v="青山供销社-荒山岭连接路"/>
        <s v="邵东县宏伟现代农业专业合作社新建生猪场公路"/>
        <s v="宁家屋-黎家坪连接路"/>
        <s v="汪水线-社冲屋连接路"/>
        <s v="邵东融宇农副产品专业合作社黄花基地公路"/>
        <s v="邵东市旺农种植养殖场公路（一期）"/>
        <s v="邵东县杨柳滑石江三农果业专业合作社果树种植基地公路"/>
        <s v="方老冲-善田村连接路"/>
        <s v="湖南富禹源农业开发有限公司新建牲猪场项目公路"/>
        <s v="白花塘-刘家屋连接路"/>
        <s v="Y997邵东市团山镇至流光岭镇公路"/>
        <s v="九木线"/>
        <s v="邵东县鹿茶农业专业合作社油茶基地公路"/>
        <s v="邵东县真新村种养专业合作社新建辣椒生产加工示范基地公路"/>
        <s v="湖南故乡情养殖基地公路"/>
        <s v="邵阳市玉丰农业农民专业合作社公路"/>
        <s v="邵东县魏家桥镇仰山村敬老院至翟家一组公路"/>
        <s v="邵东农升农产业专业合作社黄花基地公路"/>
        <s v="槐塘老街-罗子塘连接路"/>
        <s v="土地山村-毛塘冲连接路"/>
        <s v="邵东县金珠种植专业合作社药材基地公路"/>
        <s v="X030邵东市流光岭镇邵东简家陇-新化奉家公路"/>
        <s v="邵东市托堂养老服务有限公司新建养老公寓项目公路"/>
        <s v="杨塘书院-顺时屋连接路"/>
        <s v="邵东县仰山殿油茶生态农场新建油茶加工公路"/>
        <s v="梁家冲-双峰枫树底下连接路"/>
        <s v="湖南云山谷生态农业科技有限公司公路"/>
        <s v="申家大院-Y114连接路"/>
        <s v="峰山村3组-9组连接路"/>
        <s v="邵东县野鸡坪镇杨柳村高林公路"/>
        <s v="峡将线"/>
        <s v="湖南乾坤食品有限公司杨梅榨汁项目公路"/>
        <s v="邵东县魏家桥镇长冲口村五组至雷家冲村公路"/>
        <s v="杨梅冲-兴隆岭连接路"/>
        <s v="邵东县魏家桥镇河西新村村部至抬头一组公路"/>
        <s v="邵东县灵官殿镇海峰养殖种植公路"/>
        <s v="新邵县Y998巨口铺社区至黄岩村公路工程"/>
        <s v="新光至言二铺连接路"/>
        <s v="虎寨至袁家连接路"/>
        <s v="新邵县桃树口至黑古山连接路"/>
        <s v="新邵县 Y010+X216 车峙村至下潭村公路工程"/>
        <s v="新邵县X005雀塘社区至花桥村公路工程(雀塘镇段)"/>
        <s v="新邵县X007东江村至陈家坊社区公路工程"/>
        <s v="寸石镇田心村产业园公路"/>
        <s v="新邵县陈家坊镇长塘村连通路"/>
        <s v="新邵县寸石镇黄江村连通路"/>
        <s v="新邵县巨口铺镇和谐村连通路"/>
        <s v="新邵县巨口铺镇五星村连通路"/>
        <s v="新邵县雀塘镇腊石村连通路"/>
        <s v="新邵县雀塘镇乔亭村连通路"/>
        <s v="新邵县雀塘镇石庙村连通路"/>
        <s v="新邵县新田铺镇严村连通路"/>
        <s v="新邵县严塘镇戴何村连通路"/>
        <s v="新邵县迎光乡兴旺村连通路"/>
        <s v="长乐至黄亭市"/>
        <s v="祁东至中庙"/>
        <s v="朝阳至双清公路"/>
        <s v="塘田市至清水公路"/>
        <s v="小溪市至八O七公路"/>
        <s v="吊井楼油茶基地-X046线公路"/>
        <s v="码头至伏溪连接路"/>
        <s v="白果至九公桥连接路"/>
        <s v="塘现村至麻场居委会公路"/>
        <s v="雾云洞至米起至白山冲公路"/>
        <s v="江末村连接公路"/>
        <s v="白羊村至龙庄村公路"/>
        <s v="赵家冲村连接公路"/>
        <s v="红星村至樟石村公路"/>
        <s v="金星村至造端村公路"/>
        <s v="花冲村至塘现村1组公路"/>
        <s v="双龙铺村至罗子团公路"/>
        <s v="万兴村至肖家公路"/>
        <s v="东山村3组连接公路"/>
        <s v="富贤村连接公路"/>
        <s v="苗竹村4组至6组公路"/>
        <s v="三溪村连接公路"/>
        <s v="雷锋村连接公路"/>
        <s v="三和村连接公路"/>
        <s v="潭水村连接公路"/>
        <s v="塘冲木山桥至斜湾山公路"/>
        <s v="新家桥村连接公路"/>
        <s v="东山村至丰木公路"/>
        <s v="民族村-四方井村"/>
        <s v="长砂龙村连接公路"/>
        <s v="白山村连接公路"/>
        <s v="光化村-富寨村"/>
        <s v="光化村撤并村连接路"/>
        <s v="小沙江金银花小镇公路"/>
        <s v="通沐仙湖机场公路二期"/>
        <s v="龙瑶幽谷景区（司门前镇万和村至大水田乡苗竹村通景公路）"/>
        <s v="南岳庙至乔家村旅游通景公路"/>
        <s v="Y018茅铺至开智连接路"/>
        <s v="鸭田镇望云山生态农业公司基地资源产业路"/>
        <s v="Y013湖南兴隆丰中药材产业园公路"/>
        <s v="Y016司门前至金潭公路"/>
        <s v="湖南洞口沁雅水产养殖有限公司牛蛙产业生态园建设项目连接路"/>
        <s v="大万村村道"/>
        <s v="洞口县丰胜树木科技有限公司5000亩薄壳山核桃生态种植连接路"/>
        <s v="蔡锷故里古镇山门连接路"/>
        <s v="客溪村村道"/>
        <s v="月溪村村道"/>
        <s v="湖南省洞口县爱国教育基地连接路"/>
        <s v="洞口县社山竹香塘柑桔种植合作社连接路"/>
        <s v="新合村通村公路"/>
        <s v="秀云村村道"/>
        <s v="古楼茶生态文化园连接路"/>
        <s v="云山村柑橘产业园连接路"/>
        <s v="柑桔新优品选育及高档柑桔果品示范基地连接路"/>
        <s v="洞口县鑫隆畜牧养殖专业合作社连接路"/>
        <s v="洞口县“雪峰蜜桔”无病毒种苗产业园连接路"/>
        <s v="洞口县士山农业发展有限公司连接路"/>
        <s v="湖南民盛生态农业旅游开发有限公司连接路"/>
        <s v="洞口县Y055渣坪乡通乡公路提质改造工程"/>
        <s v="邵阳市天然生态农业发展有限公司种猪场连接路"/>
        <s v="洞口县茶油飘香油茶种植专业合作社连接路"/>
        <s v="洞口县茶铺茶场柑桔种植专业合作社连接路"/>
        <s v="水口庵至太平寺"/>
        <s v="杨家寨至长山界"/>
        <s v="岔路口至杨达田"/>
        <s v="白腊坳至赵家"/>
        <s v="网步坡至网步口         (又名黄家叶至网步口)"/>
        <s v="杆子坳至高坳"/>
        <s v="黄泥坳至白燕凸"/>
        <s v="大石至长冲"/>
        <s v="大丫垅至郭家冲"/>
        <s v="高速路口至百晟猪场"/>
        <s v="省道路口至形坳冲"/>
        <s v="岔路口至神蟹山"/>
        <s v="十里铺涵洞口至守圳田"/>
        <s v="深山里至雷打树"/>
        <s v="刘家畔至桃子园"/>
        <s v="湾头水至罗家坪"/>
        <s v="长铺乡龙家村连接路"/>
        <s v="关峡乡茶江村连接路"/>
        <s v="关峡乡梅口村连接路"/>
        <s v="黄土矿镇自然村连接路"/>
        <s v="金屋塘镇张家湾村连接路"/>
        <s v="李熙桥镇洛口山村连接路"/>
        <s v="李熙桥镇塘玄湾村连接路"/>
        <s v="麻塘乡高梅村连接路"/>
        <s v="麻塘乡田螺旋村连接路"/>
        <s v="麻塘乡溪口村连接路"/>
        <s v="武阳镇双鸣村连接路"/>
        <s v="丰田乡通三级公路"/>
        <s v="崀山风景名胜区旅游路"/>
        <s v="新宁县钟氏油茶专业合作社油茶产业园连接路"/>
        <s v="飞仙桥至隘头公路"/>
        <s v="光华至王家公路"/>
        <s v="茅坪至槐花公路"/>
        <s v="茅坪至毛坪公路"/>
        <s v="新全至新田公路"/>
        <s v="羊坪至老羊坪公路"/>
        <s v="窑市至盆溪公路"/>
        <s v="窑市至田心公路"/>
        <s v="白毛坪乡通三级公路"/>
        <s v="南山国家公园连接路（大水村公路）"/>
        <s v="南山国家公园连接路（金紫至G356公路"/>
        <s v="X493城步县风雨桥-桥头寨公路"/>
        <s v="南山国家公园连接路（双江口至报木坪）"/>
        <s v="黄沙街上-文丰生态种养基地连接路"/>
      </sharedItems>
    </cacheField>
    <cacheField name="3">
      <sharedItems containsBlank="1" containsMixedTypes="0" count="13">
        <m/>
        <s v="双清区"/>
        <s v="大祥区"/>
        <s v="北塔区"/>
        <s v="邵东市"/>
        <s v="新邵县"/>
        <s v="邵阳县"/>
        <s v="隆回县"/>
        <s v="洞口县"/>
        <s v="绥宁县"/>
        <s v="新宁县"/>
        <s v="城步县"/>
        <s v="武冈市"/>
      </sharedItems>
    </cacheField>
    <cacheField name="4">
      <sharedItems containsBlank="1" containsMixedTypes="0" count="101">
        <m/>
        <s v="火车站乡"/>
        <s v="雨溪街道"/>
        <s v="蔡锷乡"/>
        <s v="学院路街道"/>
        <s v="板桥乡"/>
        <s v="田江街道办"/>
        <s v="黑田铺镇"/>
        <s v="仙槎桥镇"/>
        <s v="灵官殿镇"/>
        <s v="周官桥乡"/>
        <s v="界岭镇"/>
        <s v="流光岭镇"/>
        <s v="魏家桥镇"/>
        <s v="堡面前乡"/>
        <s v="野鸡坪镇"/>
        <s v="火厂坪镇"/>
        <s v="两市塘街道办事处"/>
        <s v="简家陇镇"/>
        <s v="双凤乡"/>
        <s v="廉桥镇"/>
        <s v="九龙岭镇"/>
        <s v="界岭乡"/>
        <s v="流泽镇"/>
        <s v="牛马司镇"/>
        <s v="杨桥镇"/>
        <s v="斫曹乡"/>
        <s v="水东江镇"/>
        <s v="团山镇"/>
        <s v="砂石镇"/>
        <s v="迎光乡"/>
        <s v="新田铺镇"/>
        <s v="坪上镇"/>
        <s v="大新镇"/>
        <s v="潭府乡"/>
        <s v="雀塘镇、村石镇"/>
        <s v="陈家坊镇"/>
        <s v="寸石镇"/>
        <s v="巨口铺镇"/>
        <s v="雀塘镇"/>
        <s v="严谭镇"/>
        <s v="长乐乡"/>
        <s v="诸甲亭乡"/>
        <s v="黄亭市镇"/>
        <s v="塘田市镇"/>
        <s v="小溪市乡"/>
        <s v="岩口铺镇"/>
        <s v="九公桥镇"/>
        <s v="南岳庙镇"/>
        <s v="司门前镇"/>
        <s v="高平镇"/>
        <s v="三阁司镇"/>
        <s v="羊古坳镇"/>
        <s v="山界回族乡"/>
        <s v="横板桥镇"/>
        <s v="荷香桥镇"/>
        <s v="大水田乡"/>
        <s v="西洋江镇"/>
        <s v="周旺镇"/>
        <s v="六都寨镇"/>
        <s v="小沙江镇"/>
        <s v="滩头"/>
        <s v="鸭田镇"/>
        <s v="麻塘山乡"/>
        <s v="水东镇"/>
        <s v="高沙镇"/>
        <s v="毓兰镇"/>
        <s v="竹市镇"/>
        <s v="渣坪乡"/>
        <s v="月溪镇"/>
        <s v="文昌街道"/>
        <s v="杨林镇"/>
        <s v="山门镇"/>
        <s v="古楼乡"/>
        <s v="雪峰街道"/>
        <s v="渣坪乡、月溪镇"/>
        <s v="茶铺管理区"/>
        <s v="唐家坊镇"/>
        <s v="红岩镇"/>
        <s v="寨市乡"/>
        <s v="河口乡"/>
        <s v="长铺乡"/>
        <s v="李熙桥镇"/>
        <s v="瓦屋塘镇"/>
        <s v="金屋塘镇"/>
        <s v="武阳镇"/>
        <s v="关峡乡"/>
        <s v="黄土矿镇"/>
        <s v="麻塘乡"/>
        <s v="丰田乡"/>
        <s v="崀山镇"/>
        <s v="马头桥镇"/>
        <s v="金石镇"/>
        <s v="回龙寺镇"/>
        <s v="黄龙镇"/>
        <s v="白毛坪乡"/>
        <s v="汀坪乡"/>
        <s v="金紫乡"/>
        <s v="儒林镇"/>
        <s v="兰蓉乡"/>
        <s v="秦桥镇"/>
      </sharedItems>
    </cacheField>
    <cacheField name="5">
      <sharedItems containsBlank="1" containsMixedTypes="0" count="188">
        <m/>
        <s v="莲荷村"/>
        <s v="罗塘村"/>
        <s v="金山村"/>
        <s v="翁家村"/>
        <s v="寒婆村"/>
        <s v="邵水村"/>
        <s v="苗儿村"/>
        <s v="玉京村"/>
        <s v="钢厂村"/>
        <s v="茶子山村"/>
        <s v="车家坪村"/>
        <s v="南冲村"/>
        <s v="秀才村"/>
        <s v="贺家村"/>
        <s v="民范村"/>
        <s v="五一村"/>
        <s v="杨柳村"/>
        <s v="黄河村"/>
        <s v="永旺村"/>
        <s v="高桥村"/>
        <s v="桐江源村"/>
        <s v="白鹿村"/>
        <s v="黄泥塘村"/>
        <s v="银杏树村"/>
        <s v="廉东村"/>
        <s v="安源村"/>
        <s v="三合村"/>
        <s v="前进村"/>
        <s v="田溪村"/>
        <s v="太阳村"/>
        <s v="长塘村"/>
        <s v="墨石村"/>
        <s v="仁泉新村"/>
        <s v="石株桥村"/>
        <s v="长冲口村"/>
        <s v="羊家冲村"/>
        <s v="上桥村"/>
        <s v="井田村"/>
        <s v="阳畅村"/>
        <s v="新豪里村"/>
        <s v="中山村"/>
        <s v="茶亭村"/>
        <s v="楠木岭村"/>
        <s v="龙潭村"/>
        <s v="界檀新村"/>
        <s v="兴隆村"/>
        <s v="大石桥村"/>
        <s v="大羊村"/>
        <s v="同心村"/>
        <s v="大和塘村"/>
        <s v="巴石村"/>
        <s v="黄旗村"/>
        <s v="桥边塘村"/>
        <s v="龙胜村"/>
        <s v="双善村"/>
        <s v="托堂村"/>
        <s v="团山镇"/>
        <s v="千子村"/>
        <s v="真新村"/>
        <s v="长冲村"/>
        <s v="仰山村"/>
        <s v="阳升村"/>
        <s v="流光岭镇"/>
        <s v="书院村"/>
        <s v="仰山殿村"/>
        <s v="集中村"/>
        <s v="台洲村"/>
        <s v="洪杨村"/>
        <s v="峰华村"/>
        <s v="仙鹅村"/>
        <s v="乾坤头村"/>
        <s v="河西新村"/>
        <s v="迎光乡"/>
        <s v="新田铺镇"/>
        <s v="坪上镇"/>
        <s v="大新镇"/>
        <s v="潭府乡"/>
        <s v="雀塘镇、村石镇"/>
        <s v="陈家坊镇"/>
        <s v="寸石镇"/>
        <s v="黄江村"/>
        <s v="和谐村"/>
        <s v="五星村"/>
        <s v="腊石村"/>
        <s v="乔亭村"/>
        <s v="石庙村"/>
        <s v="严村"/>
        <s v="戴何村"/>
        <s v="兴旺村"/>
        <s v="长乐村"/>
        <s v="神山村"/>
        <s v="乙龙村"/>
        <s v="对河村"/>
        <s v="文昌村"/>
        <s v="吊井楼村"/>
        <s v="伏溪村"/>
        <s v="九公桥村"/>
        <s v="塘现村"/>
        <s v="风云亭村"/>
        <s v="江末村"/>
        <s v="龙庄村"/>
        <s v="赵家冲村"/>
        <s v="红星村"/>
        <s v="金星村"/>
        <s v="花冲村"/>
        <s v="双龙铺村"/>
        <s v="万兴村"/>
        <s v="东山村"/>
        <s v="富贤村"/>
        <s v="苗竹村"/>
        <s v="三溪村"/>
        <s v="雷峰村"/>
        <s v="三和村"/>
        <s v="潭水村"/>
        <s v="塘冲村"/>
        <s v="新家桥村"/>
        <s v="民族村"/>
        <s v="长砂龙村"/>
        <s v="白山村"/>
        <s v="富寨村"/>
        <s v="光化村"/>
        <s v="白银村委会"/>
        <s v="城东村"/>
        <s v="万和村"/>
        <s v="乔家村"/>
        <s v="茅铺村委会"/>
        <s v="大水洞村"/>
        <s v="双坪村委会"/>
        <s v="合理村委会"/>
        <s v="官冲村"/>
        <s v="大万村"/>
        <s v="石桥村"/>
        <s v="向阳村"/>
        <s v="客溪村"/>
        <s v="月溪村"/>
        <s v="平青村"/>
        <s v="社山村"/>
        <s v="新合村"/>
        <s v="秀云村"/>
        <s v="古楼村"/>
        <s v="云山村"/>
        <s v="大田村"/>
        <s v="杨万村"/>
        <s v="市山村"/>
        <s v="淘金村"/>
        <s v="渣坪村"/>
        <s v="坝上村"/>
        <s v="禾梨村"/>
        <s v="二家社区"/>
        <s v="下湾村"/>
        <s v="盐井村"/>
        <s v="下寨村"/>
        <s v="彭家村"/>
        <s v="巷子村"/>
        <s v="龙家村"/>
        <s v="双元村"/>
        <s v="三星桥村"/>
        <s v="大吉砖屋新村"/>
        <s v="寨市村"/>
        <s v="茶冲村"/>
        <s v="十里铺村"/>
        <s v="湾头村"/>
        <s v="双鸣村"/>
        <s v="桐木村"/>
        <s v="茶江村"/>
        <s v="梅口村"/>
        <s v="自然村"/>
        <s v="张家湾村"/>
        <s v="洛口山村"/>
        <s v="塘玄湾村"/>
        <s v="高梅村"/>
        <s v="田螺旋村"/>
        <s v="溪口村"/>
        <s v="当家村"/>
        <s v="窑市村"/>
        <s v="跃进村"/>
        <s v="飞仙桥村"/>
        <s v="光华村"/>
        <s v="茅坪村"/>
        <s v="新全村"/>
        <s v="羊坪村"/>
        <s v="白毛坪村"/>
        <s v="大水村"/>
        <s v="太坪村"/>
        <s v="塔溪村"/>
        <s v="报木坪村"/>
        <s v="东路村"/>
      </sharedItems>
    </cacheField>
    <cacheField name="6">
      <sharedItems containsBlank="1" containsMixedTypes="0" count="11">
        <m/>
        <s v="湘交函[2022]592号"/>
        <s v="规划内项目"/>
        <s v="湘交函[2022]591号"/>
        <s v="湘交函〔2022〕592号"/>
        <s v="湘交函〔2022〕591号"/>
        <s v="湘交函（2022）592号"/>
        <s v="湘交函【2022】267号"/>
        <s v="湘交函（2022）591号"/>
        <s v="湘交函[2022]267号"/>
        <s v="湘交综规[2021]89号"/>
      </sharedItems>
    </cacheField>
    <cacheField name="7">
      <sharedItems containsBlank="1" containsMixedTypes="0" count="206">
        <m/>
        <s v="X045430502"/>
        <s v="V203430503"/>
        <s v="V205430503"/>
        <s v="V207430503"/>
        <s v="V206430503"/>
        <s v="V204430503"/>
        <s v="X002430511"/>
        <s v="CL48430582"/>
        <s v="V045430582"/>
        <s v="CE69430582"/>
        <s v="V040430582"/>
        <s v="VP48430582"/>
        <s v="V067430582"/>
        <s v="V048430582"/>
        <s v="VF69430521"/>
        <s v="V069430582"/>
        <s v="V036430582"/>
        <s v="V016430582"/>
        <s v="VF67430521"/>
        <s v="CT86430521"/>
        <s v="V060430582"/>
        <s v="V026430582"/>
        <s v="V065430582"/>
        <s v="V034430582"/>
        <s v="V023430582"/>
        <s v="V051430582"/>
        <s v="V011430582"/>
        <s v="V032430582"/>
        <s v="CM55430582"/>
        <s v="V010430582"/>
        <s v="V017430582"/>
        <s v="C008430521"/>
        <s v="V033430582"/>
        <s v="CP70430582"/>
        <s v="V022430582"/>
        <s v="CM10430521"/>
        <s v="V057430582"/>
        <s v="VB54430521"/>
        <s v="Y066430521"/>
        <s v="V030430582"/>
        <s v="V002430852"/>
        <s v="V012430582"/>
        <s v="V037430582"/>
        <s v="V832430582"/>
        <s v="V014430582"/>
        <s v="V049430582"/>
        <s v="V059430582"/>
        <s v="V058430582"/>
        <s v="V062430582"/>
        <s v="VR00430582"/>
        <s v="V063430582"/>
        <s v="V019430582"/>
        <s v="V047430582"/>
        <s v="C57B430521"/>
        <s v="V053430582"/>
        <s v="V001430582"/>
        <s v="V061430582"/>
        <s v="V054430582"/>
        <s v="V041430582"/>
        <s v="V066430582"/>
        <s v="V055430582"/>
        <s v="VH79430582"/>
        <s v="Y997430521"/>
        <s v="C35M430521"/>
        <s v="V020430582"/>
        <s v="V038430582"/>
        <s v="V025430582"/>
        <s v="V052430582"/>
        <s v="V024430582"/>
        <s v="CP69430582"/>
        <s v="V003430582"/>
        <s v="X030430582"/>
        <s v="V013430582"/>
        <s v="VP27430582"/>
        <s v="V018430582"/>
        <s v="V039430582"/>
        <s v="V960430521"/>
        <s v="V035430582"/>
        <s v="C841430521"/>
        <s v="V015430582"/>
        <s v="V050430582"/>
        <s v="V021430582"/>
        <s v="Y998430522"/>
        <s v="X037430522"/>
        <s v="X032430522"/>
        <s v="V034430522"/>
        <s v="Y010430522"/>
        <s v="X005430522"/>
        <s v="X007430522"/>
        <s v="V050430522"/>
        <s v="V031430522"/>
        <s v="V051430522"/>
        <s v="V052430522"/>
        <s v="V054430522"/>
        <s v="V055430522"/>
        <s v="V056430522"/>
        <s v="V057430522"/>
        <s v="V060430522"/>
        <s v="V061430522"/>
        <s v="V063430522"/>
        <s v="X006430523"/>
        <s v="Y997430523"/>
        <s v="Y013430523"/>
        <s v="Y064430523"/>
        <s v="Y011430523"/>
        <s v="无"/>
        <s v="C014430523"/>
        <s v="VS01430524"/>
        <s v="VN07430524"/>
        <s v="VG01430524"/>
        <s v="VF02430524"/>
        <s v="VO02430524"/>
        <s v="VU01430524"/>
        <s v="VS02430524"/>
        <s v="VS03430524"/>
        <s v="VB04430524"/>
        <s v="VX03430524"/>
        <s v="VN08430524"/>
        <s v="VN09430524"/>
        <s v="VD02430524"/>
        <s v="VB05430524"/>
        <s v="VO03430524"/>
        <s v="VQ03430524"/>
        <s v="VZ03430524"/>
        <s v="VX04430524"/>
        <s v="VS04430524"/>
        <s v="VL03430524"/>
        <s v="VU02430524"/>
        <s v="VL04430524"/>
        <s v="VX05430524"/>
        <s v="VI04430254"/>
        <s v="VI05430254"/>
        <s v="X105430524"/>
        <s v="VV01430524"/>
        <s v="VN10430524"/>
        <s v="VS05430524"/>
        <s v="Y018430524"/>
        <s v="VY02430524"/>
        <s v="Y013430524"/>
        <s v="Y016430524"/>
        <s v="VX41430525"/>
        <s v="C221430525"/>
        <s v="V25C430525"/>
        <s v="X117430525"/>
        <s v="v323430525"/>
        <s v="C05G430525、C04G430525"/>
        <s v="Z212430525"/>
        <s v="Z838430525"/>
        <s v="C5C1430525"/>
        <s v="C431430525、C432430525"/>
        <s v="X115430525"/>
        <s v="Z229430525"/>
        <s v="Z993430525"/>
        <s v="Z959430525"/>
        <s v="Z202430525"/>
        <s v="Z955430525"/>
        <s v="Z222430525"/>
        <s v="Y055430525"/>
        <s v="V884430525"/>
        <s v="Z606430525"/>
        <s v="Z908430525"/>
        <s v="V649430527"/>
        <s v="C04C430527"/>
        <s v="V993430527"/>
        <s v="C166430527"/>
        <s v="V991430527"/>
        <s v="V989430527"/>
        <s v="V997430527"/>
        <s v="C08A430527"/>
        <s v="V990430527"/>
        <s v="V995430527"/>
        <s v="V994430527"/>
        <s v="V992430527"/>
        <s v="V996430527"/>
        <s v="V572430527"/>
        <s v="V999430527"/>
        <s v="V998430527"/>
        <s v="Y015430527"/>
        <s v="V988430527"/>
        <s v="V985430527"/>
        <s v="V986430527"/>
        <s v="V575430527"/>
        <s v="C15D430527"/>
        <s v="C033430527"/>
        <s v="V624430527"/>
        <s v="V987430527"/>
        <s v="C100430527"/>
        <s v="C224430527"/>
        <s v="X003430528"/>
        <s v="X002430528"/>
        <s v="X146430528"/>
        <s v="V018430528"/>
        <s v="V021430528"/>
        <s v="V022430528"/>
        <s v="V023430528"/>
        <s v="V019430528"/>
        <s v="V020430528"/>
        <s v="V024430528"/>
        <s v="V025430528"/>
        <s v="X162430529"/>
        <s v="X166430529"/>
        <s v="X159430529"/>
        <s v="X493430529"/>
        <s v="C235430529"/>
        <s v="Y005430581"/>
      </sharedItems>
    </cacheField>
    <cacheField name="8">
      <sharedItems containsSemiMixedTypes="0" containsString="0" containsMixedTypes="0" containsNumber="1" count="176">
        <n v="686.931"/>
        <n v="5.441"/>
        <n v="1.1"/>
        <n v="0.9"/>
        <n v="3"/>
        <n v="0.67"/>
        <n v="2"/>
        <n v="10.736"/>
        <n v="1.11"/>
        <n v="0.7"/>
        <n v="0.34"/>
        <n v="0.43"/>
        <n v="0.64"/>
        <n v="1.15"/>
        <n v="0.66"/>
        <n v="0.31"/>
        <n v="3.55"/>
        <n v="0.82"/>
        <n v="1.82"/>
        <n v="0.53"/>
        <n v="0.54"/>
        <n v="3.68"/>
        <n v="0.69"/>
        <n v="0.6"/>
        <n v="2.28"/>
        <n v="1.01"/>
        <n v="0.72"/>
        <n v="0.63"/>
        <n v="0.81"/>
        <n v="4.45"/>
        <n v="2.45"/>
        <n v="1.638"/>
        <n v="2.14"/>
        <n v="0.47"/>
        <n v="0.51"/>
        <n v="0.96"/>
        <n v="0.27"/>
        <n v="6.484"/>
        <n v="0.93"/>
        <n v="7.758"/>
        <n v="1.14"/>
        <n v="0.76"/>
        <n v="0.52"/>
        <n v="0.46"/>
        <n v="1.6"/>
        <n v="2.39"/>
        <n v="0.99"/>
        <n v="0.37"/>
        <n v="3.5"/>
        <n v="0.61"/>
        <n v="4.88"/>
        <n v="1.29"/>
        <n v="1.09"/>
        <n v="2.58"/>
        <n v="0.3"/>
        <n v="3.32"/>
        <n v="0.97"/>
        <n v="0.2"/>
        <n v="0.4"/>
        <n v="5.5"/>
        <n v="1.34"/>
        <n v="1.49"/>
        <n v="0.89"/>
        <n v="0.92"/>
        <n v="3.54"/>
        <n v="8.03"/>
        <n v="0.45"/>
        <n v="0.38"/>
        <n v="2.6"/>
        <n v="12.157"/>
        <n v="0.44"/>
        <n v="3.78"/>
        <n v="1.04"/>
        <n v="0.68"/>
        <n v="0.41"/>
        <n v="1.4"/>
        <n v="1.21"/>
        <n v="12.242"/>
        <n v="4.043"/>
        <n v="5.22"/>
        <n v="3.6"/>
        <n v="10.749"/>
        <n v="13.256"/>
        <n v="10.818"/>
        <n v="3.526"/>
        <n v="1.44"/>
        <n v="0.73"/>
        <n v="1.24"/>
        <n v="1.28"/>
        <n v="1.23"/>
        <n v="7.288"/>
        <n v="14.501"/>
        <n v="9.722"/>
        <n v="8.51"/>
        <n v="11.165"/>
        <n v="10"/>
        <n v="1.278"/>
        <n v="1.2"/>
        <n v="2.3"/>
        <n v="2.9"/>
        <n v="1.9"/>
        <n v="1.5"/>
        <n v="1.7"/>
        <n v="0.8"/>
        <n v="1"/>
        <n v="5.3"/>
        <n v="1.3"/>
        <n v="5"/>
        <n v="2.543"/>
        <n v="3.375"/>
        <n v="0.796"/>
        <n v="4.844"/>
        <n v="2.63"/>
        <n v="1.8"/>
        <n v="8.6"/>
        <n v="3.25"/>
        <n v="1.75"/>
        <n v="2.54"/>
        <n v="4.09"/>
        <n v="1.77"/>
        <n v="9.2"/>
        <n v="4.368"/>
        <n v="13.276"/>
        <n v="4.8"/>
        <n v="5.98"/>
        <n v="3.95"/>
        <n v="8.3"/>
        <n v="2.09"/>
        <n v="4.38"/>
        <n v="9.538"/>
        <n v="2.1"/>
        <n v="0.85"/>
        <n v="1.52"/>
        <n v="0.58"/>
        <n v="3.17"/>
        <n v="12.573"/>
        <n v="3.82"/>
        <n v="5.64"/>
        <n v="1.27"/>
        <n v="0.634"/>
        <n v="0.881"/>
        <n v="0.425"/>
        <n v="3.93"/>
        <n v="0.36"/>
        <n v="1.88"/>
        <n v="0.285"/>
        <n v="0.475"/>
        <n v="0.148"/>
        <n v="0.977"/>
        <n v="0.438"/>
        <n v="2.881"/>
        <n v="0.355"/>
        <n v="2.55"/>
        <n v="2.91"/>
        <n v="1.02"/>
        <n v="1.674"/>
        <n v="0.55"/>
        <n v="1.924"/>
        <n v="4.39"/>
        <n v="3.59"/>
        <n v="20.778"/>
        <n v="24.927"/>
        <n v="26.728"/>
        <n v="1.457"/>
        <n v="4.599"/>
        <n v="1.594"/>
        <n v="1.61"/>
        <n v="2.597"/>
        <n v="0.965"/>
        <n v="0.87"/>
        <n v="16.122"/>
        <n v="3.2"/>
        <n v="6.574"/>
        <n v="24.268"/>
        <n v="8"/>
        <n v="8.13"/>
      </sharedItems>
    </cacheField>
    <cacheField name="9">
      <sharedItems containsString="0" containsBlank="1" containsMixedTypes="0" containsNumber="1" count="11">
        <n v="101.161"/>
        <m/>
        <n v="5.5"/>
        <n v="12.157"/>
        <n v="12.242"/>
        <n v="7.288"/>
        <n v="14.501"/>
        <n v="0"/>
        <n v="12.573"/>
        <n v="20.778"/>
        <n v="16.122"/>
      </sharedItems>
    </cacheField>
    <cacheField name="10">
      <sharedItems containsString="0" containsBlank="1" containsMixedTypes="0" containsNumber="1" count="97">
        <n v="418.908"/>
        <n v="5.441"/>
        <m/>
        <n v="3"/>
        <n v="2"/>
        <n v="10.736"/>
        <n v="0.7"/>
        <n v="3.55"/>
        <n v="1.82"/>
        <n v="3.68"/>
        <n v="1.01"/>
        <n v="4.45"/>
        <n v="2.45"/>
        <n v="1.638"/>
        <n v="2.14"/>
        <n v="0.51"/>
        <n v="0.96"/>
        <n v="6.484"/>
        <n v="7.758"/>
        <n v="1.14"/>
        <n v="1.6"/>
        <n v="2.39"/>
        <n v="0.99"/>
        <n v="3.5"/>
        <n v="4.88"/>
        <n v="1.09"/>
        <n v="3.32"/>
        <n v="2.58"/>
        <n v="0.97"/>
        <n v="0.4"/>
        <n v="1.49"/>
        <n v="0.89"/>
        <n v="0.92"/>
        <n v="0.9"/>
        <n v="8.03"/>
        <n v="2.6"/>
        <n v="0.44"/>
        <n v="3.78"/>
        <n v="1.4"/>
        <n v="1.21"/>
        <n v="4.043"/>
        <n v="5.22"/>
        <n v="3.6"/>
        <n v="10.749"/>
        <n v="13.256"/>
        <n v="10.818"/>
        <n v="3.526"/>
        <n v="9.722"/>
        <n v="8.51"/>
        <n v="11.165"/>
        <n v="10"/>
        <n v="0"/>
        <n v="4.844"/>
        <n v="2.63"/>
        <n v="1.8"/>
        <n v="8.6"/>
        <n v="3.25"/>
        <n v="1.75"/>
        <n v="2.54"/>
        <n v="4.09"/>
        <n v="1.77"/>
        <n v="4.368"/>
        <n v="13.276"/>
        <n v="3.95"/>
        <n v="8.3"/>
        <n v="9.538"/>
        <n v="2.1"/>
        <n v="0.85"/>
        <n v="1.52"/>
        <n v="4.38"/>
        <n v="0.58"/>
        <n v="3.17"/>
        <n v="3.82"/>
        <n v="5.64"/>
        <n v="1.27"/>
        <n v="0.634"/>
        <n v="0.881"/>
        <n v="0.425"/>
        <n v="3.93"/>
        <n v="0.36"/>
        <n v="1.88"/>
        <n v="0.285"/>
        <n v="0.45"/>
        <n v="0.475"/>
        <n v="0.148"/>
        <n v="0.977"/>
        <n v="0.37"/>
        <n v="0.438"/>
        <n v="2.881"/>
        <n v="0.355"/>
        <n v="24.927"/>
        <n v="26.728"/>
        <n v="3.2"/>
        <n v="6.574"/>
        <n v="24.268"/>
        <n v="8"/>
        <n v="8.13"/>
      </sharedItems>
    </cacheField>
    <cacheField name="11">
      <sharedItems containsString="0" containsBlank="1" containsMixedTypes="0" containsNumber="1" count="92">
        <n v="166.862"/>
        <m/>
        <n v="1.1"/>
        <n v="0.9"/>
        <n v="0.67"/>
        <n v="1.11"/>
        <n v="0.34"/>
        <n v="0.43"/>
        <n v="0.64"/>
        <n v="1.15"/>
        <n v="0.66"/>
        <n v="0.31"/>
        <n v="0.82"/>
        <n v="0.53"/>
        <n v="0.54"/>
        <n v="0.69"/>
        <n v="0.6"/>
        <n v="2.28"/>
        <n v="0.72"/>
        <n v="0.63"/>
        <n v="0.81"/>
        <n v="0.47"/>
        <n v="0.27"/>
        <n v="0.93"/>
        <n v="0.76"/>
        <n v="0.52"/>
        <n v="0.46"/>
        <n v="0.37"/>
        <n v="0.61"/>
        <n v="1.29"/>
        <n v="2.58"/>
        <n v="0.3"/>
        <n v="0.2"/>
        <n v="1.34"/>
        <n v="3.54"/>
        <n v="0.45"/>
        <n v="0.38"/>
        <n v="0.96"/>
        <n v="0.44"/>
        <n v="1.04"/>
        <n v="0.68"/>
        <n v="0.41"/>
        <n v="2"/>
        <n v="1.44"/>
        <n v="0.73"/>
        <n v="1.6"/>
        <n v="0.4"/>
        <n v="1.24"/>
        <n v="1.28"/>
        <n v="1.23"/>
        <n v="4.45"/>
        <n v="1.82"/>
        <n v="1.278"/>
        <n v="1.2"/>
        <n v="2.3"/>
        <n v="2.9"/>
        <n v="1.9"/>
        <n v="1.5"/>
        <n v="1.4"/>
        <n v="1.7"/>
        <n v="0.8"/>
        <n v="1"/>
        <n v="5.3"/>
        <n v="1.3"/>
        <n v="5"/>
        <n v="2.543"/>
        <n v="3.375"/>
        <n v="0.796"/>
        <n v="0"/>
        <n v="9.2"/>
        <n v="4.8"/>
        <n v="5.98"/>
        <n v="2.09"/>
        <n v="4.38"/>
        <n v="2.55"/>
        <n v="2.91"/>
        <n v="1.02"/>
        <n v="1.674"/>
        <n v="0.99"/>
        <n v="0.55"/>
        <n v="1.924"/>
        <n v="4.39"/>
        <n v="3.59"/>
        <n v="1.49"/>
        <n v="1.457"/>
        <n v="4.599"/>
        <n v="1.594"/>
        <n v="1.61"/>
        <n v="2.597"/>
        <n v="1.8"/>
        <n v="0.965"/>
        <n v="0.87"/>
      </sharedItems>
    </cacheField>
    <cacheField name="12">
      <sharedItems containsSemiMixedTypes="0" containsString="0" containsMixedTypes="0" containsNumber="1" count="179">
        <n v="558.059"/>
        <n v="5.441"/>
        <n v="1.1"/>
        <n v="0.9"/>
        <n v="3"/>
        <n v="0.67"/>
        <n v="2"/>
        <n v="6.736"/>
        <n v="0.79"/>
        <n v="1.032"/>
        <n v="0.3"/>
        <n v="0.98"/>
        <n v="1.13"/>
        <n v="0.63"/>
        <n v="0.31"/>
        <n v="0.782"/>
        <n v="1.09"/>
        <n v="1.2"/>
        <n v="0.53"/>
        <n v="0.54"/>
        <n v="3.305"/>
        <n v="0.85"/>
        <n v="0.68"/>
        <n v="2.356"/>
        <n v="0.639"/>
        <n v="0.6"/>
        <n v="0.81"/>
        <n v="2.775"/>
        <n v="2.23"/>
        <n v="1.512"/>
        <n v="0.604"/>
        <n v="0.52"/>
        <n v="0.21"/>
        <n v="0.56"/>
        <n v="1.891"/>
        <n v="0.69"/>
        <n v="1"/>
        <n v="3.18"/>
        <n v="0.834"/>
        <n v="0.77"/>
        <n v="0.565"/>
        <n v="0.48"/>
        <n v="1.214"/>
        <n v="1.765"/>
        <n v="1.578"/>
        <n v="0.335"/>
        <n v="2.95"/>
        <n v="0.61"/>
        <n v="0.86"/>
        <n v="1.32"/>
        <n v="0.813"/>
        <n v="1.79"/>
        <n v="0.385"/>
        <n v="0.832"/>
        <n v="1.98"/>
        <n v="1.189"/>
        <n v="0.2"/>
        <n v="0.789"/>
        <n v="0.58"/>
        <n v="5.5"/>
        <n v="1.34"/>
        <n v="3.5"/>
        <n v="0.529"/>
        <n v="2.337"/>
        <n v="1.312"/>
        <n v="3.23"/>
        <n v="4.748"/>
        <n v="0.155"/>
        <n v="0.36"/>
        <n v="3.82"/>
        <n v="2.829"/>
        <n v="0.71"/>
        <n v="2.047"/>
        <n v="1.06"/>
        <n v="2.65"/>
        <n v="0.82"/>
        <n v="0.91"/>
        <n v="0.41"/>
        <n v="2.171"/>
        <n v="0.25"/>
        <n v="0.267"/>
        <n v="1.8"/>
        <n v="0.75"/>
        <n v="6.579"/>
        <n v="4.043"/>
        <n v="5.22"/>
        <n v="1.9"/>
        <n v="10"/>
        <n v="13"/>
        <n v="1.44"/>
        <n v="0.64"/>
        <n v="0.73"/>
        <n v="1.6"/>
        <n v="0.4"/>
        <n v="1.24"/>
        <n v="1.28"/>
        <n v="1.23"/>
        <n v="4.45"/>
        <n v="7.288"/>
        <n v="0"/>
        <n v="9.722"/>
        <n v="8.51"/>
        <n v="11.165"/>
        <n v="1.82"/>
        <n v="1.278"/>
        <n v="2.3"/>
        <n v="2.9"/>
        <n v="1.5"/>
        <n v="1.4"/>
        <n v="1.7"/>
        <n v="0.8"/>
        <n v="5.3"/>
        <n v="1.3"/>
        <n v="5"/>
        <n v="2.543"/>
        <n v="3.375"/>
        <n v="0.796"/>
        <n v="4.844"/>
        <n v="2.63"/>
        <n v="8.6"/>
        <n v="3.25"/>
        <n v="1.75"/>
        <n v="2.54"/>
        <n v="4.09"/>
        <n v="0.5"/>
        <n v="9"/>
        <n v="4.7"/>
        <n v="5.8"/>
        <n v="3.9"/>
        <n v="6.5"/>
        <n v="4.35"/>
        <n v="9.5"/>
        <n v="2.5"/>
        <n v="0.08"/>
        <n v="0.27"/>
        <n v="12.573"/>
        <n v="0.04"/>
        <n v="0.17"/>
        <n v="0.634"/>
        <n v="0.881"/>
        <n v="0.425"/>
        <n v="1.045"/>
        <n v="4.5"/>
        <n v="0.285"/>
        <n v="0.45"/>
        <n v="0.475"/>
        <n v="0.148"/>
        <n v="0.977"/>
        <n v="0.37"/>
        <n v="0.438"/>
        <n v="1.51"/>
        <n v="0.355"/>
        <n v="3.05"/>
        <n v="2.59"/>
        <n v="2.91"/>
        <n v="1.02"/>
        <n v="1.674"/>
        <n v="0.99"/>
        <n v="0.55"/>
        <n v="1.924"/>
        <n v="4.39"/>
        <n v="3.59"/>
        <n v="1.49"/>
        <n v="15.63"/>
        <n v="24.927"/>
        <n v="11"/>
        <n v="1.457"/>
        <n v="4.599"/>
        <n v="1.594"/>
        <n v="1.61"/>
        <n v="2.597"/>
        <n v="0.965"/>
        <n v="0.87"/>
        <n v="16.122"/>
        <n v="3.2"/>
        <n v="6.574"/>
        <n v="12"/>
        <n v="8"/>
        <n v="8.13"/>
      </sharedItems>
    </cacheField>
    <cacheField name="13">
      <sharedItems containsSemiMixedTypes="0" containsString="0" containsMixedTypes="0" containsNumber="1" count="185">
        <n v="104560.67"/>
        <n v="1200"/>
        <n v="66"/>
        <n v="54"/>
        <n v="450"/>
        <n v="40.2"/>
        <n v="400"/>
        <n v="370.7"/>
        <n v="79"/>
        <n v="206.4"/>
        <n v="30"/>
        <n v="98"/>
        <n v="67"/>
        <n v="113"/>
        <n v="63"/>
        <n v="31"/>
        <n v="156.42"/>
        <n v="109"/>
        <n v="240"/>
        <n v="53"/>
        <n v="661"/>
        <n v="85"/>
        <n v="68"/>
        <n v="235.6"/>
        <n v="127.8"/>
        <n v="60"/>
        <n v="81"/>
        <n v="555"/>
        <n v="446"/>
        <n v="302.4"/>
        <n v="120.8"/>
        <n v="52"/>
        <n v="42"/>
        <n v="56"/>
        <n v="378.25"/>
        <n v="69"/>
        <n v="200"/>
        <n v="100"/>
        <n v="658"/>
        <n v="166.8"/>
        <n v="77"/>
        <n v="56.5"/>
        <n v="38.4"/>
        <n v="242.8"/>
        <n v="353"/>
        <n v="315.6"/>
        <n v="33.5"/>
        <n v="589.92"/>
        <n v="61"/>
        <n v="172"/>
        <n v="132"/>
        <n v="162.6"/>
        <n v="179"/>
        <n v="30.8"/>
        <n v="166.4"/>
        <n v="395.6"/>
        <n v="237.76"/>
        <n v="20"/>
        <n v="159.6"/>
        <n v="58"/>
        <n v="3300"/>
        <n v="134"/>
        <n v="700"/>
        <n v="105.8"/>
        <n v="467.4"/>
        <n v="262.4"/>
        <n v="323"/>
        <n v="949.6"/>
        <n v="15.5"/>
        <n v="36"/>
        <n v="764"/>
        <n v="1697.4"/>
        <n v="180"/>
        <n v="71"/>
        <n v="409.4"/>
        <n v="106"/>
        <n v="530"/>
        <n v="82"/>
        <n v="91"/>
        <n v="41"/>
        <n v="434.2"/>
        <n v="25"/>
        <n v="26.7"/>
        <n v="150"/>
        <n v="0"/>
        <n v="600"/>
        <n v="620"/>
        <n v="4000"/>
        <n v="1000"/>
        <n v="900"/>
        <n v="100.8"/>
        <n v="44.8"/>
        <n v="51.1"/>
        <n v="112"/>
        <n v="28"/>
        <n v="86.8"/>
        <n v="89.6"/>
        <n v="86.1"/>
        <n v="46.4"/>
        <n v="311.5"/>
        <n v="2441.48"/>
        <n v="3302"/>
        <n v="2638"/>
        <n v="3349.5"/>
        <n v="325"/>
        <n v="139"/>
        <n v="96"/>
        <n v="195.5"/>
        <n v="246.5"/>
        <n v="228"/>
        <n v="48"/>
        <n v="130.5"/>
        <n v="136"/>
        <n v="64"/>
        <n v="450.05"/>
        <n v="192.19"/>
        <n v="166.53"/>
        <n v="160"/>
        <n v="425"/>
        <n v="216.16"/>
        <n v="128"/>
        <n v="290.25"/>
        <n v="67.66"/>
        <n v="235.4"/>
        <n v="127.9"/>
        <n v="135"/>
        <n v="1978"/>
        <n v="860"/>
        <n v="585"/>
        <n v="131.25"/>
        <n v="190.5"/>
        <n v="763.2"/>
        <n v="80"/>
        <n v="520"/>
        <n v="260"/>
        <n v="2700"/>
        <n v="445"/>
        <n v="1127"/>
        <n v="592"/>
        <n v="110"/>
        <n v="380"/>
        <n v="2400"/>
        <n v="89"/>
        <n v="7300"/>
        <n v="95.1"/>
        <n v="132.15"/>
        <n v="63.75"/>
        <n v="104.5"/>
        <n v="188"/>
        <n v="42.75"/>
        <n v="525"/>
        <n v="67.5"/>
        <n v="71.25"/>
        <n v="22.2"/>
        <n v="146.55"/>
        <n v="55.5"/>
        <n v="65.7"/>
        <n v="226.5"/>
        <n v="53.25"/>
        <n v="366"/>
        <n v="310.8"/>
        <n v="349.2"/>
        <n v="122.4"/>
        <n v="200.88"/>
        <n v="118.8"/>
        <n v="230.88"/>
        <n v="351.2"/>
        <n v="430.8"/>
        <n v="178.8"/>
        <n v="1550"/>
        <n v="7550"/>
        <n v="1650"/>
        <n v="116.56"/>
        <n v="367.92"/>
        <n v="127.52"/>
        <n v="128.8"/>
        <n v="207.76"/>
        <n v="144"/>
        <n v="77.2"/>
        <n v="9673"/>
        <n v="398"/>
        <n v="818"/>
        <n v="1595"/>
        <n v="2547"/>
        <n v="1195"/>
      </sharedItems>
    </cacheField>
    <cacheField name="14">
      <sharedItems containsString="0" containsBlank="1" containsMixedTypes="0" containsNumber="1" count="9">
        <n v="66.521"/>
        <m/>
        <n v="5.5"/>
        <n v="2.829"/>
        <n v="6.579"/>
        <n v="7.288"/>
        <n v="12.573"/>
        <n v="15.63"/>
        <n v="16.122"/>
      </sharedItems>
    </cacheField>
    <cacheField name="15">
      <sharedItems containsBlank="1" containsMixedTypes="0" count="8">
        <m/>
        <s v="团山镇"/>
        <s v="流光岭镇"/>
        <s v="巨口铺镇、迎光乡"/>
        <s v="长乐乡、黄亭市镇"/>
        <s v="渣坪乡、月溪镇"/>
        <s v="丰田乡"/>
        <s v="白毛坪乡"/>
      </sharedItems>
    </cacheField>
    <cacheField name="16">
      <sharedItems containsString="0" containsBlank="1" containsMixedTypes="0" containsNumber="1" count="3">
        <m/>
        <n v="6.5"/>
        <n v="7"/>
      </sharedItems>
    </cacheField>
    <cacheField name="17">
      <sharedItems containsBlank="1" containsMixedTypes="0" count="6">
        <m/>
        <s v="沥青"/>
        <s v="沥清"/>
        <s v="沥青路"/>
        <s v="水泥混凝土路面"/>
        <s v="沥青砼"/>
      </sharedItems>
    </cacheField>
    <cacheField name="18">
      <sharedItems containsBlank="1" containsMixedTypes="0" count="2">
        <m/>
        <s v="三级"/>
      </sharedItems>
    </cacheField>
    <cacheField name="19">
      <sharedItems containsString="0" containsBlank="1" containsMixedTypes="0" containsNumber="1" count="8">
        <n v="25961.88"/>
        <m/>
        <n v="3300"/>
        <n v="1697.4"/>
        <n v="2441.48"/>
        <n v="7300"/>
        <n v="1550"/>
        <n v="9673"/>
      </sharedItems>
    </cacheField>
    <cacheField name="20">
      <sharedItems containsString="0" containsBlank="1" containsMixedTypes="0" containsNumber="1" count="92">
        <n v="324.843"/>
        <n v="5.441"/>
        <m/>
        <n v="3"/>
        <n v="2"/>
        <n v="6.736"/>
        <n v="1.032"/>
        <n v="0.782"/>
        <n v="1.2"/>
        <n v="3.305"/>
        <n v="0.639"/>
        <n v="2.775"/>
        <n v="2.23"/>
        <n v="1.512"/>
        <n v="0.604"/>
        <n v="0.21"/>
        <n v="1.891"/>
        <n v="1"/>
        <n v="3.18"/>
        <n v="0.834"/>
        <n v="1.214"/>
        <n v="1.765"/>
        <n v="1.578"/>
        <n v="2.95"/>
        <n v="0.86"/>
        <n v="0.813"/>
        <n v="0.832"/>
        <n v="1.98"/>
        <n v="1.189"/>
        <n v="0.789"/>
        <n v="3.5"/>
        <n v="0.529"/>
        <n v="2.337"/>
        <n v="1.312"/>
        <n v="4.748"/>
        <n v="3.82"/>
        <n v="0.9"/>
        <n v="2.047"/>
        <n v="2.65"/>
        <n v="2.171"/>
        <n v="0.75"/>
        <n v="4.043"/>
        <n v="5.22"/>
        <n v="1.9"/>
        <n v="10"/>
        <n v="13"/>
        <n v="9.722"/>
        <n v="8.51"/>
        <n v="11.165"/>
        <n v="4.844"/>
        <n v="2.63"/>
        <n v="1.8"/>
        <n v="8.6"/>
        <n v="3.25"/>
        <n v="1.75"/>
        <n v="2.54"/>
        <n v="4.09"/>
        <n v="0.5"/>
        <n v="1.4"/>
        <n v="3.9"/>
        <n v="6.5"/>
        <n v="9.5"/>
        <n v="0.8"/>
        <n v="0"/>
        <n v="2.5"/>
        <n v="0.08"/>
        <n v="0.27"/>
        <n v="0.04"/>
        <n v="0.73"/>
        <n v="0.17"/>
        <n v="0.634"/>
        <n v="0.881"/>
        <n v="0.425"/>
        <n v="1.045"/>
        <n v="0.36"/>
        <n v="4.5"/>
        <n v="0.285"/>
        <n v="0.45"/>
        <n v="0.475"/>
        <n v="0.148"/>
        <n v="0.977"/>
        <n v="0.37"/>
        <n v="0.438"/>
        <n v="1.51"/>
        <n v="0.355"/>
        <n v="24.927"/>
        <n v="11"/>
        <n v="3.2"/>
        <n v="6.574"/>
        <n v="12"/>
        <n v="8"/>
        <n v="8.13"/>
      </sharedItems>
    </cacheField>
    <cacheField name="21">
      <sharedItems containsBlank="1" containsMixedTypes="0" count="89">
        <m/>
        <s v="莲荷村花卉苗木水果产业园"/>
        <s v="湖南省光伏农业研究项目"/>
        <s v="邵水村蜜柚产业基地"/>
        <s v="北塔区苗儿村油茶产业园"/>
        <s v="湖南星塘谷生态农业发展有限公司新建特色水果种植项目"/>
        <s v="邵东市堡面前乡五一村村民委员会扶贫车间"/>
        <s v="邵东市旺农种植养殖场"/>
        <s v="邵东县回陇峰油茶林专业合作社高产油茶林"/>
        <s v="邵东市廉东农业发展有限公司养鸡场"/>
        <s v="邵东市溪水情种养专业合作社新建邵东市溪水情养猪场项目"/>
        <s v="邵东县鸿联生态农业专业合作社"/>
        <s v="邵东益富种植农民专业合作社"/>
        <s v="邵东猪乐乐生态养殖有限公司"/>
        <s v="邵东市老哥农业专业合作社新建黄金贡柚种植"/>
        <s v="邵东县羊家冲农业专业合作社"/>
        <s v="邵东市军民农机专业合作社粮食仓储库"/>
        <s v="邵东市阳畅农业科技有限公司仔猪场"/>
        <s v="湖南君鑫现代生态农业开发有限公司生态农业"/>
        <s v="邵东金鑫土畜生物制品有限公司"/>
        <s v="邵东市昭盛农业开发有限公司"/>
        <s v="兴祥生态农业开发有限公司"/>
        <s v="邵东市启智农业发展有限公司药材基地"/>
        <s v="邵东富园农业专业合作社"/>
        <s v="邵东县宏伟现代农业专业合作社新建生猪场"/>
        <s v="邵东融宇农副产品专业合作社黄花基地"/>
        <s v="邵东县杨柳滑石江三农果业专业合作社果树种植基地"/>
        <s v="湖南富禹源农业开发有限公司新建牲猪场项目"/>
        <s v="邵东县鹿茶农业专业合作社油茶基地"/>
        <s v="邵东县真新村种养专业合作社新建辣椒生产加工示范基地"/>
        <s v="湖南故乡情养殖基地"/>
        <s v="邵阳市玉丰农业农民专业合作社"/>
        <s v="邵东农升农产业专业合作社黄花基地"/>
        <s v="邵东县金珠种植专业合作社药材基地"/>
        <s v="邵东市托堂养老服务有限公司新建养老公寓项目"/>
        <s v="邵东县仰山殿油茶生态农场新建油茶加工"/>
        <s v="湖南云山谷生态农业科技有限公司"/>
        <s v="湖南乾坤食品有限公司杨梅榨汁项目"/>
        <s v="邵东县灵官殿镇海峰养殖种植"/>
        <s v="新田铺镇"/>
        <s v="坪上镇"/>
        <s v="大新镇"/>
        <s v="潭府乡"/>
        <s v="雀塘镇、寸石镇"/>
        <s v="陈家坊镇"/>
        <s v="寸石镇"/>
        <s v="金银花种植基地"/>
        <s v="沐仙湖"/>
        <s v="龙瑶幽谷景区"/>
        <s v="隆回县狐狸岛旅游度假村"/>
        <s v="宏伟水产养殖合作社"/>
        <s v="隆回县鸭田镇望云山生态农业开发有限公司"/>
        <s v="湖南兴隆丰中药材产业园"/>
        <s v="魏源温泉旅游区"/>
        <s v="官冲村"/>
        <s v="石桥村"/>
        <s v="向阳村"/>
        <s v="平青村"/>
        <s v="社山村"/>
        <s v="古楼村"/>
        <s v="云山村"/>
        <s v="大田村"/>
        <s v="杨万村"/>
        <s v="市山村"/>
        <s v="淘金村"/>
        <s v="坝上村"/>
        <s v="禾梨村"/>
        <s v="二家社区"/>
        <s v="绥宁县诚信生猪养殖项目"/>
        <s v="绥宁县翠源2400头母猪标准化养殖"/>
        <s v="邵阳绥宁森宝标准化生猪养殖场"/>
        <s v="绥宁县彭家养殖专业合作社生猪养殖场"/>
        <s v="绥宁县年出栏4000头红李标准化生猪养殖场"/>
        <s v="绥宁县宏顺标准化生猪养殖"/>
        <s v="绥宁县红李种养专业合作社标准化生猪养殖场"/>
        <s v="绥宁县博林农牧有限公司生猪养殖标准化示范场"/>
        <s v="绥宁县惠众种养专业合作社"/>
        <s v="绥宁百晟标准化生猪养殖场"/>
        <s v="绥宁县鸿帆生态种养殖专业合作社"/>
        <s v="绥宁县神蟹山东山花猪无公害杂交利用养殖场"/>
        <s v="绥宁春海2400头标准化母狗养殖场"/>
        <s v="绥宁县培生种养专业合作社标准化生猪养殖场"/>
        <s v="绥宁县双和种养生猪养殖"/>
        <s v="绥宁县年出栏2600头生猪养殖场"/>
        <s v="崀山风景名胜区"/>
        <s v="新宁县钟氏油茶专业合作社油茶产业园"/>
        <s v="南山国家公园"/>
        <s v="儒林镇甘溪村蔬菜、油茶林、百香果种植"/>
        <s v="文丰生态种养基地"/>
      </sharedItems>
    </cacheField>
    <cacheField name="22">
      <sharedItems containsBlank="1" containsMixedTypes="1" containsNumber="1" count="7">
        <m/>
        <n v="5"/>
        <n v="4.5"/>
        <n v="5.5"/>
        <n v="6"/>
        <n v="7"/>
        <s v="6.5、4.5"/>
      </sharedItems>
    </cacheField>
    <cacheField name="23">
      <sharedItems containsBlank="1" containsMixedTypes="0" count="13">
        <m/>
        <s v="沥青混凝土"/>
        <s v="水泥混凝土"/>
        <s v="沥青"/>
        <s v="水泥混凝土路面"/>
        <s v="沥青混凝土路面"/>
        <s v="水泥砼"/>
        <s v="沥清"/>
        <s v="砼"/>
        <s v="水泥路"/>
        <s v="沥青路"/>
        <s v="沥青砼"/>
        <s v="沥青混凝土、水泥混凝土"/>
      </sharedItems>
    </cacheField>
    <cacheField name="24">
      <sharedItems containsBlank="1" containsMixedTypes="0" count="6">
        <m/>
        <s v="四"/>
        <s v="四级"/>
        <s v="四级公路"/>
        <s v="等外公路"/>
        <s v="三级"/>
      </sharedItems>
    </cacheField>
    <cacheField name="25">
      <sharedItems containsString="0" containsBlank="1" containsMixedTypes="0" containsNumber="1" count="89">
        <n v="62908.1"/>
        <n v="1200"/>
        <m/>
        <n v="450"/>
        <n v="400"/>
        <n v="370.7"/>
        <n v="206.4"/>
        <n v="156.42"/>
        <n v="240"/>
        <n v="661"/>
        <n v="127.8"/>
        <n v="555"/>
        <n v="446"/>
        <n v="302.4"/>
        <n v="120.8"/>
        <n v="42"/>
        <n v="378.25"/>
        <n v="200"/>
        <n v="658"/>
        <n v="166.8"/>
        <n v="242.8"/>
        <n v="353"/>
        <n v="315.6"/>
        <n v="589.92"/>
        <n v="172"/>
        <n v="162.6"/>
        <n v="166.4"/>
        <n v="395.6"/>
        <n v="237.76"/>
        <n v="159.6"/>
        <n v="700"/>
        <n v="105.8"/>
        <n v="467.4"/>
        <n v="262.4"/>
        <n v="949.6"/>
        <n v="764"/>
        <n v="180"/>
        <n v="409.4"/>
        <n v="530"/>
        <n v="434.2"/>
        <n v="150"/>
        <n v="600"/>
        <n v="620"/>
        <n v="4000"/>
        <n v="1000"/>
        <n v="900"/>
        <n v="3302"/>
        <n v="2638"/>
        <n v="3349.5"/>
        <n v="325"/>
        <n v="235.4"/>
        <n v="127.9"/>
        <n v="135"/>
        <n v="1978"/>
        <n v="860"/>
        <n v="585"/>
        <n v="131.25"/>
        <n v="190.5"/>
        <n v="763.2"/>
        <n v="80"/>
        <n v="260"/>
        <n v="2700"/>
        <n v="592"/>
        <n v="2400"/>
        <n v="89"/>
        <n v="0"/>
        <n v="95.1"/>
        <n v="132.15"/>
        <n v="63.75"/>
        <n v="104.5"/>
        <n v="54"/>
        <n v="188"/>
        <n v="42.75"/>
        <n v="525"/>
        <n v="67.5"/>
        <n v="71.25"/>
        <n v="22.2"/>
        <n v="146.55"/>
        <n v="55.5"/>
        <n v="65.7"/>
        <n v="226.5"/>
        <n v="53.25"/>
        <n v="7550"/>
        <n v="1650"/>
        <n v="398"/>
        <n v="818"/>
        <n v="1595"/>
        <n v="2547"/>
        <n v="1195"/>
      </sharedItems>
    </cacheField>
    <cacheField name="26">
      <sharedItems containsString="0" containsBlank="1" containsMixedTypes="0" containsNumber="1" count="93">
        <n v="166.695"/>
        <m/>
        <n v="1.1"/>
        <n v="0.9"/>
        <n v="0.67"/>
        <n v="0.79"/>
        <n v="0.3"/>
        <n v="0.98"/>
        <n v="1.13"/>
        <n v="0.63"/>
        <n v="0.31"/>
        <n v="1.09"/>
        <n v="0.53"/>
        <n v="0.54"/>
        <n v="0.85"/>
        <n v="0.68"/>
        <n v="2.356"/>
        <n v="0.6"/>
        <n v="0.81"/>
        <n v="0.52"/>
        <n v="0.56"/>
        <n v="0.69"/>
        <n v="1"/>
        <n v="0.77"/>
        <n v="0.565"/>
        <n v="0.48"/>
        <n v="0.335"/>
        <n v="0.61"/>
        <n v="1.32"/>
        <n v="1.79"/>
        <n v="0.385"/>
        <n v="0.2"/>
        <n v="0.58"/>
        <n v="1.34"/>
        <n v="3.23"/>
        <n v="0.155"/>
        <n v="0.36"/>
        <n v="0.71"/>
        <n v="1.06"/>
        <n v="0.82"/>
        <n v="0.91"/>
        <n v="0.41"/>
        <n v="0.25"/>
        <n v="0.267"/>
        <n v="1.8"/>
        <n v="1.44"/>
        <n v="0.64"/>
        <n v="0.73"/>
        <n v="1.6"/>
        <n v="0.4"/>
        <n v="1.24"/>
        <n v="1.28"/>
        <n v="1.23"/>
        <n v="4.45"/>
        <n v="1.82"/>
        <n v="1.278"/>
        <n v="1.2"/>
        <n v="2.3"/>
        <n v="2.9"/>
        <n v="1.9"/>
        <n v="1.5"/>
        <n v="1.4"/>
        <n v="1.7"/>
        <n v="0.8"/>
        <n v="5.3"/>
        <n v="1.3"/>
        <n v="2"/>
        <n v="5"/>
        <n v="2.543"/>
        <n v="3.375"/>
        <n v="0.796"/>
        <n v="9"/>
        <n v="4.7"/>
        <n v="5.8"/>
        <n v="4.35"/>
        <n v="3.05"/>
        <n v="2.59"/>
        <n v="2.91"/>
        <n v="1.02"/>
        <n v="1.674"/>
        <n v="0.99"/>
        <n v="0.55"/>
        <n v="1.924"/>
        <n v="4.39"/>
        <n v="3.59"/>
        <n v="1.49"/>
        <n v="1.457"/>
        <n v="4.599"/>
        <n v="1.594"/>
        <n v="1.61"/>
        <n v="2.597"/>
        <n v="0.965"/>
        <n v="0.87"/>
      </sharedItems>
    </cacheField>
    <cacheField name="27">
      <sharedItems containsBlank="1" containsMixedTypes="0" count="100">
        <m/>
        <s v="罗塘村"/>
        <s v="金山村"/>
        <s v="寒婆村"/>
        <s v="玉京村"/>
        <s v="茶子山村"/>
        <s v="车家坪村"/>
        <s v="南冲村"/>
        <s v="秀才村"/>
        <s v="贺家村"/>
        <s v="民范村"/>
        <s v="杨柳村"/>
        <s v="永旺村"/>
        <s v="高桥村"/>
        <s v="白鹿村"/>
        <s v="黄泥塘村"/>
        <s v="银杏树村"/>
        <s v="安源村"/>
        <s v="三合村"/>
        <s v="前进村"/>
        <s v="仁泉新村"/>
        <s v="长冲口村"/>
        <s v="井田村"/>
        <s v="中山村"/>
        <s v="茶亭村"/>
        <s v="界檀新村"/>
        <s v="大石桥村"/>
        <s v="大羊村"/>
        <s v="巴石村"/>
        <s v="黄旗村"/>
        <s v="桥边塘村"/>
        <s v="双善村"/>
        <s v="千子村"/>
        <s v="仰山村"/>
        <s v="书院村"/>
        <s v="集中村"/>
        <s v="洪杨村"/>
        <s v="峰华村"/>
        <s v="仙鹅村"/>
        <s v="河西新村"/>
        <s v="长塘村"/>
        <s v="黄江村"/>
        <s v="和谐村"/>
        <s v="五星村"/>
        <s v="腊石村"/>
        <s v="乔亭村"/>
        <s v="石庙村"/>
        <s v="严村"/>
        <s v="戴何村"/>
        <s v="兴旺村"/>
        <s v="九公桥村"/>
        <s v="伏溪村"/>
        <s v="塘现村"/>
        <s v="风云亭村"/>
        <s v="江末村"/>
        <s v="龙庄村"/>
        <s v="赵家冲村"/>
        <s v="红星村"/>
        <s v="金星村"/>
        <s v="花冲村"/>
        <s v="双龙铺村"/>
        <s v="万兴村"/>
        <s v="东山村"/>
        <s v="富贤村"/>
        <s v="苗竹村"/>
        <s v="三溪村"/>
        <s v="雷峰村"/>
        <s v="三和村"/>
        <s v="潭水村"/>
        <s v="塘冲村"/>
        <s v="新家桥村"/>
        <s v="民族村"/>
        <s v="长砂龙村"/>
        <s v="白山村"/>
        <s v="富寨村"/>
        <s v="光化村"/>
        <s v="大万村"/>
        <s v="客溪村"/>
        <s v="月溪村"/>
        <s v="新合村"/>
        <s v="秀云村"/>
        <s v="龙家村"/>
        <s v="茶江村"/>
        <s v="梅口村"/>
        <s v="自然村"/>
        <s v="张家湾村"/>
        <s v="洛口山村"/>
        <s v="塘玄湾村"/>
        <s v="高梅村"/>
        <s v="田螺旋村"/>
        <s v="溪口村"/>
        <s v="双鸣村"/>
        <s v="飞仙桥至隘头公路"/>
        <s v="光华至王家公路"/>
        <s v="茅坪至槐花公路"/>
        <s v="茅坪至毛坪公路"/>
        <s v="新全至新田公路"/>
        <s v="羊坪至老羊坪公路"/>
        <s v="窑市至盆溪公路"/>
        <s v="窑市至田心公路"/>
      </sharedItems>
    </cacheField>
    <cacheField name="28">
      <sharedItems containsString="0" containsBlank="1" containsMixedTypes="0" containsNumber="1" count="3">
        <m/>
        <n v="3.5"/>
        <n v="4.5"/>
      </sharedItems>
    </cacheField>
    <cacheField name="29">
      <sharedItems containsBlank="1" containsMixedTypes="0" count="7">
        <m/>
        <s v="水泥混凝土"/>
        <s v="水泥混凝土路面"/>
        <s v="水泥砼"/>
        <s v="砼"/>
        <s v="水泥路"/>
        <s v="水泥路、沥青路"/>
      </sharedItems>
    </cacheField>
    <cacheField name="30">
      <sharedItems containsBlank="1" containsMixedTypes="0" count="4">
        <m/>
        <s v="四级"/>
        <s v="四级公路"/>
        <s v="等外公路"/>
      </sharedItems>
    </cacheField>
    <cacheField name="31">
      <sharedItems containsString="0" containsBlank="1" containsMixedTypes="0" containsNumber="1" count="97">
        <n v="15690.69"/>
        <m/>
        <n v="66"/>
        <n v="54"/>
        <n v="40.2"/>
        <n v="79"/>
        <n v="30"/>
        <n v="98"/>
        <n v="67"/>
        <n v="113"/>
        <n v="63"/>
        <n v="31"/>
        <n v="109"/>
        <n v="53"/>
        <n v="85"/>
        <n v="68"/>
        <n v="235.6"/>
        <n v="60"/>
        <n v="81"/>
        <n v="52"/>
        <n v="56"/>
        <n v="69"/>
        <n v="100"/>
        <n v="77"/>
        <n v="56.5"/>
        <n v="38.4"/>
        <n v="33.5"/>
        <n v="61"/>
        <n v="132"/>
        <n v="179"/>
        <n v="30.8"/>
        <n v="20"/>
        <n v="58"/>
        <n v="134"/>
        <n v="323"/>
        <n v="15.5"/>
        <n v="36"/>
        <n v="71"/>
        <n v="106"/>
        <n v="82"/>
        <n v="91"/>
        <n v="41"/>
        <n v="25"/>
        <n v="26.7"/>
        <n v="180"/>
        <n v="100.8"/>
        <n v="44.8"/>
        <n v="51.1"/>
        <n v="112"/>
        <n v="28"/>
        <n v="86.8"/>
        <n v="89.6"/>
        <n v="86.1"/>
        <n v="46.4"/>
        <n v="311.5"/>
        <n v="200"/>
        <n v="139"/>
        <n v="96"/>
        <n v="195.5"/>
        <n v="246.5"/>
        <n v="228"/>
        <n v="48"/>
        <n v="130.5"/>
        <n v="136"/>
        <n v="64"/>
        <n v="450.05"/>
        <n v="192.19"/>
        <n v="166.53"/>
        <n v="160"/>
        <n v="425"/>
        <n v="216.16"/>
        <n v="150"/>
        <n v="128"/>
        <n v="290.25"/>
        <n v="67.66"/>
        <n v="520"/>
        <n v="445"/>
        <n v="1127"/>
        <n v="110"/>
        <n v="380"/>
        <n v="366"/>
        <n v="310.8"/>
        <n v="349.2"/>
        <n v="122.4"/>
        <n v="200.88"/>
        <n v="118.8"/>
        <n v="230.88"/>
        <n v="351.2"/>
        <n v="430.8"/>
        <n v="178.8"/>
        <n v="116.56"/>
        <n v="367.92"/>
        <n v="127.52"/>
        <n v="128.8"/>
        <n v="207.76"/>
        <n v="144"/>
        <n v="77.2"/>
      </sharedItems>
    </cacheField>
    <cacheField name="32">
      <sharedItems containsSemiMixedTypes="0" containsString="0" containsMixedTypes="0" containsNumber="1" count="186">
        <n v="104614.97"/>
        <n v="1200"/>
        <n v="66"/>
        <n v="54"/>
        <n v="450"/>
        <n v="40.2"/>
        <n v="400"/>
        <n v="425"/>
        <n v="79"/>
        <n v="206.4"/>
        <n v="30"/>
        <n v="98"/>
        <n v="67"/>
        <n v="113"/>
        <n v="63"/>
        <n v="31"/>
        <n v="156.42"/>
        <n v="109"/>
        <n v="240"/>
        <n v="53"/>
        <n v="661"/>
        <n v="85"/>
        <n v="68"/>
        <n v="235.6"/>
        <n v="127.8"/>
        <n v="60"/>
        <n v="81"/>
        <n v="555"/>
        <n v="446"/>
        <n v="302.4"/>
        <n v="120.8"/>
        <n v="52"/>
        <n v="42"/>
        <n v="56"/>
        <n v="378.25"/>
        <n v="69"/>
        <n v="200"/>
        <n v="100"/>
        <n v="658"/>
        <n v="166.8"/>
        <n v="77"/>
        <n v="56.5"/>
        <n v="38.4"/>
        <n v="242.8"/>
        <n v="353"/>
        <n v="315.6"/>
        <n v="33.5"/>
        <n v="589.92"/>
        <n v="61"/>
        <n v="172"/>
        <n v="132"/>
        <n v="162.6"/>
        <n v="179"/>
        <n v="30.8"/>
        <n v="166.4"/>
        <n v="395.6"/>
        <n v="237.76"/>
        <n v="20"/>
        <n v="159.6"/>
        <n v="58"/>
        <n v="3300"/>
        <n v="134"/>
        <n v="700"/>
        <n v="105.8"/>
        <n v="467.4"/>
        <n v="262.4"/>
        <n v="323"/>
        <n v="949.6"/>
        <n v="15.5"/>
        <n v="36"/>
        <n v="764"/>
        <n v="1697.4"/>
        <n v="180"/>
        <n v="71"/>
        <n v="409.4"/>
        <n v="106"/>
        <n v="530"/>
        <n v="82"/>
        <n v="91"/>
        <n v="41"/>
        <n v="434.2"/>
        <n v="25"/>
        <n v="26.7"/>
        <n v="150"/>
        <n v="0"/>
        <n v="600"/>
        <n v="632"/>
        <n v="192"/>
        <n v="4000"/>
        <n v="1196"/>
        <n v="1000"/>
        <n v="900"/>
        <n v="100.8"/>
        <n v="44.8"/>
        <n v="51.1"/>
        <n v="112"/>
        <n v="28"/>
        <n v="86.8"/>
        <n v="89.6"/>
        <n v="86.1"/>
        <n v="46.4"/>
        <n v="311.5"/>
        <n v="2341.48"/>
        <n v="3302"/>
        <n v="2638"/>
        <n v="3349.5"/>
        <n v="225"/>
        <n v="239"/>
        <n v="96"/>
        <n v="195.5"/>
        <n v="246.5"/>
        <n v="228"/>
        <n v="48"/>
        <n v="130.5"/>
        <n v="136"/>
        <n v="64"/>
        <n v="450.05"/>
        <n v="192.19"/>
        <n v="166.53"/>
        <n v="160"/>
        <n v="216.16"/>
        <n v="128"/>
        <n v="290.25"/>
        <n v="67.66"/>
        <n v="235.4"/>
        <n v="127.9"/>
        <n v="135"/>
        <n v="1978"/>
        <n v="860"/>
        <n v="585"/>
        <n v="131.25"/>
        <n v="190.5"/>
        <n v="763.2"/>
        <n v="80"/>
        <n v="520"/>
        <n v="260"/>
        <n v="2700"/>
        <n v="445"/>
        <n v="1127"/>
        <n v="592"/>
        <n v="110"/>
        <n v="380"/>
        <n v="2400"/>
        <n v="89"/>
        <n v="7300"/>
        <n v="95.1"/>
        <n v="132.15"/>
        <n v="63.75"/>
        <n v="104.5"/>
        <n v="188"/>
        <n v="42.75"/>
        <n v="525"/>
        <n v="67.5"/>
        <n v="71.25"/>
        <n v="22.2"/>
        <n v="146.55"/>
        <n v="55.5"/>
        <n v="65.7"/>
        <n v="226.5"/>
        <n v="53.25"/>
        <n v="366"/>
        <n v="310.8"/>
        <n v="349.2"/>
        <n v="122.4"/>
        <n v="200.88"/>
        <n v="118.8"/>
        <n v="230.88"/>
        <n v="351.2"/>
        <n v="430.8"/>
        <n v="178.8"/>
        <n v="1550"/>
        <n v="7550"/>
        <n v="1650"/>
        <n v="116.56"/>
        <n v="367.92"/>
        <n v="127.52"/>
        <n v="128.8"/>
        <n v="207.76"/>
        <n v="144"/>
        <n v="77.2"/>
        <n v="9673"/>
        <n v="398"/>
        <n v="818"/>
        <n v="1595"/>
        <n v="2547"/>
        <n v="1195"/>
      </sharedItems>
    </cacheField>
    <cacheField name="33">
      <sharedItems containsString="0" containsBlank="1" containsMixedTypes="0" containsNumber="1" containsInteger="1" count="2">
        <n v="0"/>
        <m/>
      </sharedItems>
    </cacheField>
    <cacheField name="34">
      <sharedItems containsString="0" containsBlank="1" containsMixedTypes="0" containsNumber="1" count="179">
        <n v="15337"/>
        <n v="105"/>
        <n v="10"/>
        <n v="9"/>
        <n v="50"/>
        <n v="7"/>
        <n v="47"/>
        <n v="425"/>
        <n v="7.69"/>
        <n v="24.95"/>
        <n v="2.94"/>
        <n v="9.55"/>
        <n v="6.53"/>
        <n v="11.01"/>
        <n v="6.14"/>
        <n v="3.02"/>
        <n v="18.91"/>
        <n v="10.62"/>
        <n v="29.01"/>
        <n v="5.16"/>
        <n v="5.26"/>
        <n v="79.91"/>
        <n v="8.28"/>
        <n v="6.62"/>
        <n v="22.95"/>
        <n v="15.45"/>
        <n v="5.84"/>
        <n v="7.89"/>
        <n v="67.1"/>
        <n v="56.75"/>
        <n v="36.56"/>
        <n v="14.6"/>
        <n v="5.06"/>
        <n v="5.08"/>
        <n v="5.45"/>
        <n v="45.72"/>
        <n v="6.72"/>
        <n v="24.18"/>
        <n v="9.74"/>
        <n v="76.89"/>
        <n v="20.17"/>
        <n v="7.5"/>
        <n v="5.5"/>
        <n v="4.68"/>
        <n v="29.35"/>
        <n v="42.68"/>
        <n v="38.15"/>
        <n v="3.26"/>
        <n v="71.33"/>
        <n v="5.94"/>
        <n v="20.79"/>
        <n v="12.86"/>
        <n v="19.66"/>
        <n v="17.43"/>
        <n v="3.75"/>
        <n v="20.12"/>
        <n v="47.87"/>
        <n v="28.75"/>
        <n v="1.95"/>
        <n v="19.08"/>
        <n v="5.65"/>
        <n v="904.7"/>
        <n v="13.05"/>
        <n v="84.63"/>
        <n v="12.79"/>
        <n v="56.51"/>
        <n v="31.72"/>
        <n v="31.46"/>
        <n v="114.8"/>
        <n v="1.51"/>
        <n v="3.51"/>
        <n v="92.36"/>
        <n v="465.3"/>
        <n v="21.76"/>
        <n v="6.92"/>
        <n v="49.49"/>
        <n v="10.32"/>
        <n v="64.07"/>
        <n v="7.99"/>
        <n v="8.86"/>
        <n v="3.99"/>
        <n v="52.49"/>
        <n v="2.44"/>
        <n v="2.6"/>
        <n v="17.53"/>
        <n v="18.13"/>
        <m/>
        <n v="115"/>
        <n v="156"/>
        <n v="56"/>
        <n v="283"/>
        <n v="368"/>
        <n v="85"/>
        <n v="16"/>
        <n v="8"/>
        <n v="18"/>
        <n v="5"/>
        <n v="14"/>
        <n v="6"/>
        <n v="522"/>
        <n v="100"/>
        <n v="320"/>
        <n v="270"/>
        <n v="295"/>
        <n v="15"/>
        <n v="12.8"/>
        <n v="24.55"/>
        <n v="30.94"/>
        <n v="20.27"/>
        <n v="6.4"/>
        <n v="16.01"/>
        <n v="14.94"/>
        <n v="18.14"/>
        <n v="8.54"/>
        <n v="10.67"/>
        <n v="56.55"/>
        <n v="13.87"/>
        <n v="21.34"/>
        <n v="53.35"/>
        <n v="27.13"/>
        <n v="17.07"/>
        <n v="36.04"/>
        <n v="8.49"/>
        <n v="103.55"/>
        <n v="109.93"/>
        <n v="38.41"/>
        <n v="183.52"/>
        <n v="135.78"/>
        <n v="73.16"/>
        <n v="106.17"/>
        <n v="170.96"/>
        <n v="60"/>
        <n v="130"/>
        <n v="200"/>
        <n v="300"/>
        <n v="0"/>
        <n v="107"/>
        <n v="260"/>
        <n v="70"/>
        <n v="120"/>
        <n v="330"/>
        <n v="1073"/>
        <n v="14.4"/>
        <n v="20"/>
        <n v="9.64"/>
        <n v="23.7"/>
        <n v="8.17"/>
        <n v="102.09"/>
        <n v="6.47"/>
        <n v="79.4"/>
        <n v="10.2"/>
        <n v="10.78"/>
        <n v="3.36"/>
        <n v="22.16"/>
        <n v="8.39"/>
        <n v="9.93"/>
        <n v="34.26"/>
        <n v="8.05"/>
        <n v="31"/>
        <n v="26"/>
        <n v="29.6"/>
        <n v="17"/>
        <n v="10.1"/>
        <n v="5.6"/>
        <n v="44.7"/>
        <n v="37"/>
        <n v="770"/>
        <n v="244"/>
        <n v="15.5180092951201"/>
        <n v="48.9823780015492"/>
        <n v="16.9771494965143"/>
        <n v="17.1475600309837"/>
        <n v="27.6597598760651"/>
        <n v="19.1711851278079"/>
        <n v="10.2778853601859"/>
        <n v="9.26607281177382"/>
        <n v="1400"/>
        <n v="318"/>
        <n v="340"/>
      </sharedItems>
    </cacheField>
    <cacheField name="35">
      <sharedItems containsString="0" containsBlank="1" containsMixedTypes="0" containsNumber="1" containsInteger="1" count="2">
        <n v="0"/>
        <m/>
      </sharedItems>
    </cacheField>
    <cacheField name="36">
      <sharedItems containsString="0" containsBlank="1" containsMixedTypes="0" containsNumber="1" count="197">
        <n v="81666.72"/>
        <n v="1095"/>
        <n v="56"/>
        <n v="45"/>
        <n v="400"/>
        <n v="33.2"/>
        <n v="353"/>
        <m/>
        <n v="71.31"/>
        <n v="181.45"/>
        <n v="27.06"/>
        <n v="88.45"/>
        <n v="60.47"/>
        <n v="101.99"/>
        <n v="56.86"/>
        <n v="27.98"/>
        <n v="137.51"/>
        <n v="98.38"/>
        <n v="210.99"/>
        <n v="47.84"/>
        <n v="48.74"/>
        <n v="581.09"/>
        <n v="76.72"/>
        <n v="61.38"/>
        <n v="212.65"/>
        <n v="112.35"/>
        <n v="54.16"/>
        <n v="73.11"/>
        <n v="487.9"/>
        <n v="389.25"/>
        <n v="265.84"/>
        <n v="106.2"/>
        <n v="46.94"/>
        <n v="36.92"/>
        <n v="50.55"/>
        <n v="332.53"/>
        <n v="62.28"/>
        <n v="175.82"/>
        <n v="90.26"/>
        <n v="581.11"/>
        <n v="146.63"/>
        <n v="69.5"/>
        <n v="51"/>
        <n v="33.72"/>
        <n v="213.45"/>
        <n v="310.32"/>
        <n v="277.45"/>
        <n v="30.24"/>
        <n v="518.59"/>
        <n v="55.06"/>
        <n v="151.21"/>
        <n v="119.14"/>
        <n v="142.94"/>
        <n v="161.57"/>
        <n v="27.05"/>
        <n v="146.28"/>
        <n v="347.73"/>
        <n v="209.01"/>
        <n v="18.05"/>
        <n v="140.52"/>
        <n v="52.35"/>
        <n v="2395.3"/>
        <n v="120.95"/>
        <n v="615.37"/>
        <n v="93.01"/>
        <n v="410.89"/>
        <n v="230.68"/>
        <n v="291.54"/>
        <n v="834.8"/>
        <n v="13.99"/>
        <n v="32.49"/>
        <n v="671.64"/>
        <n v="1232.1"/>
        <n v="158.24"/>
        <n v="64.08"/>
        <n v="359.91"/>
        <n v="95.68"/>
        <n v="465.93"/>
        <n v="74.01"/>
        <n v="82.14"/>
        <n v="37.01"/>
        <n v="381.71"/>
        <n v="22.56"/>
        <n v="24.1"/>
        <n v="162.47"/>
        <n v="131.87"/>
        <n v="485"/>
        <n v="476"/>
        <n v="136"/>
        <n v="3717"/>
        <n v="828"/>
        <n v="717"/>
        <n v="815"/>
        <n v="84.8"/>
        <n v="37.8"/>
        <n v="43.1"/>
        <n v="94"/>
        <n v="23"/>
        <n v="72.8"/>
        <n v="75.6"/>
        <n v="72.1"/>
        <n v="40.4"/>
        <n v="261.5"/>
        <n v="1819.48"/>
        <n v="2982"/>
        <n v="2368"/>
        <n v="3054.5"/>
        <n v="125"/>
        <n v="182"/>
        <n v="224"/>
        <n v="58"/>
        <n v="122.65"/>
        <n v="154.66"/>
        <n v="167.83"/>
        <n v="29"/>
        <n v="82.99"/>
        <n v="67.66"/>
        <n v="82.16"/>
        <n v="38.66"/>
        <n v="53.33"/>
        <n v="282.2"/>
        <n v="144.68"/>
        <n v="125.36"/>
        <n v="96.66"/>
        <n v="266.65"/>
        <n v="135.63"/>
        <n v="86.66"/>
        <n v="77.33"/>
        <n v="183.33"/>
        <n v="42.45"/>
        <n v="30.13"/>
        <n v="17.97"/>
        <n v="58.79"/>
        <n v="1613.88"/>
        <n v="495.88"/>
        <n v="380.97"/>
        <n v="21.34"/>
        <n v="30.99"/>
        <n v="506.35"/>
        <n v="20"/>
        <n v="390"/>
        <n v="60"/>
        <n v="1400"/>
        <n v="445"/>
        <n v="1127"/>
        <n v="1000"/>
        <n v="110"/>
        <n v="380"/>
        <n v="2140"/>
        <n v="19"/>
        <n v="30"/>
        <n v="0"/>
        <n v="70"/>
        <n v="1327"/>
        <n v="80.7"/>
        <n v="112.15"/>
        <n v="54.11"/>
        <n v="80.8"/>
        <n v="45.83"/>
        <n v="85.91"/>
        <n v="36.28"/>
        <n v="445.6"/>
        <n v="57.3"/>
        <n v="18.84"/>
        <n v="124.39"/>
        <n v="47.11"/>
        <n v="55.77"/>
        <n v="192.24"/>
        <n v="45.2"/>
        <n v="335"/>
        <n v="284.8"/>
        <n v="319.6"/>
        <n v="112.4"/>
        <n v="183.88"/>
        <n v="108.7"/>
        <n v="60.4"/>
        <n v="210.88"/>
        <n v="306.5"/>
        <n v="393.8"/>
        <n v="163.8"/>
        <n v="1550"/>
        <n v="6780"/>
        <n v="1406"/>
        <n v="101.04199070488"/>
        <n v="318.937621998451"/>
        <n v="110.542850503486"/>
        <n v="111.652439969016"/>
        <n v="180.100240123935"/>
        <n v="124.828814872192"/>
        <n v="66.9221146398141"/>
        <n v="54.7339271882262"/>
        <n v="8273"/>
        <n v="328"/>
        <n v="618"/>
        <n v="1277"/>
        <n v="2547"/>
        <n v="855"/>
      </sharedItems>
    </cacheField>
    <cacheField name="37">
      <sharedItems containsString="0" containsBlank="1" containsMixedTypes="0" containsNumber="1" containsInteger="1" count="2">
        <n v="0"/>
        <m/>
      </sharedItems>
    </cacheField>
    <cacheField name="38">
      <sharedItems containsString="0" containsBlank="1" containsMixedTypes="0" containsNumber="1" count="30">
        <n v="7611.25"/>
        <m/>
        <n v="0"/>
        <n v="25.2"/>
        <n v="48.3"/>
        <n v="60.9"/>
        <n v="39.9"/>
        <n v="12.6"/>
        <n v="31.5"/>
        <n v="29.4"/>
        <n v="35.7"/>
        <n v="16.8"/>
        <n v="21"/>
        <n v="111.3"/>
        <n v="27.3"/>
        <n v="42"/>
        <n v="105"/>
        <n v="53.4"/>
        <n v="33.6"/>
        <n v="70.88"/>
        <n v="16.72"/>
        <n v="101.72"/>
        <n v="37.8"/>
        <n v="180.6"/>
        <n v="68.25"/>
        <n v="36.75"/>
        <n v="53.34"/>
        <n v="85.89"/>
        <n v="1000"/>
        <n v="49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8" firstHeaderRow="1" firstDataRow="2" firstDataCol="1"/>
  <pivotFields count="38">
    <pivotField axis="axisRow" compact="0" outline="0" subtotalTop="0" showAll="0" includeNewItemsInFilter="1">
      <items count="25">
        <item m="1" x="13"/>
        <item x="1"/>
        <item x="2"/>
        <item x="3"/>
        <item m="1" x="14"/>
        <item x="5"/>
        <item x="6"/>
        <item x="7"/>
        <item x="8"/>
        <item x="9"/>
        <item x="10"/>
        <item x="11"/>
        <item m="1" x="15"/>
        <item m="1" x="16"/>
        <item m="1" x="17"/>
        <item m="1" x="18"/>
        <item m="1" x="19"/>
        <item m="1" x="20"/>
        <item m="1" x="21"/>
        <item m="1" x="22"/>
        <item m="1" x="23"/>
        <item x="12"/>
        <item x="4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">
    <i>
      <x v="1"/>
    </i>
    <i>
      <x v="2"/>
    </i>
    <i>
      <x v="3"/>
    </i>
    <i>
      <x v="5"/>
    </i>
    <i>
      <x v="6"/>
    </i>
    <i>
      <x v="7"/>
    </i>
    <i>
      <x v="8"/>
    </i>
    <i>
      <x v="9"/>
    </i>
    <i>
      <x v="10"/>
    </i>
    <i>
      <x v="11"/>
    </i>
    <i>
      <x v="21"/>
    </i>
    <i>
      <x v="22"/>
    </i>
    <i>
      <x v="2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求和项:32" fld="31" baseField="0" baseItem="0"/>
    <dataField name="求和项:34" fld="33" baseField="0" baseItem="0"/>
    <dataField name="求和项:36" fld="35" baseField="0" baseItem="0"/>
    <dataField name="求和项:38" fld="37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V92"/>
  <sheetViews>
    <sheetView zoomScaleSheetLayoutView="100" workbookViewId="0" topLeftCell="A44">
      <selection activeCell="E89" sqref="E89"/>
    </sheetView>
  </sheetViews>
  <sheetFormatPr defaultColWidth="9.00390625" defaultRowHeight="14.25"/>
  <cols>
    <col min="1" max="1" width="5.375" style="0" bestFit="1" customWidth="1"/>
    <col min="2" max="5" width="10.375" style="0" bestFit="1" customWidth="1"/>
    <col min="7" max="7" width="9.00390625" style="129" customWidth="1"/>
    <col min="8" max="8" width="10.375" style="129" bestFit="1" customWidth="1"/>
    <col min="9" max="11" width="9.375" style="129" bestFit="1" customWidth="1"/>
    <col min="12" max="12" width="4.375" style="0" customWidth="1"/>
    <col min="16" max="16" width="9.375" style="0" bestFit="1" customWidth="1"/>
    <col min="18" max="19" width="10.375" style="0" bestFit="1" customWidth="1"/>
  </cols>
  <sheetData>
    <row r="3" spans="1:7" ht="14.25">
      <c r="A3" s="130"/>
      <c r="B3" s="130" t="s">
        <v>0</v>
      </c>
      <c r="C3" s="130"/>
      <c r="D3" s="131"/>
      <c r="E3" s="132"/>
      <c r="G3"/>
    </row>
    <row r="4" spans="1:7" ht="14.25">
      <c r="A4" s="130" t="s">
        <v>1</v>
      </c>
      <c r="B4" s="130" t="s">
        <v>2</v>
      </c>
      <c r="C4" s="133" t="s">
        <v>3</v>
      </c>
      <c r="D4" s="133" t="s">
        <v>4</v>
      </c>
      <c r="E4" s="134" t="s">
        <v>5</v>
      </c>
      <c r="G4"/>
    </row>
    <row r="5" spans="1:7" ht="14.25">
      <c r="A5" s="130">
        <v>502</v>
      </c>
      <c r="B5" s="130">
        <v>1200</v>
      </c>
      <c r="C5" s="133">
        <v>105</v>
      </c>
      <c r="D5" s="133">
        <v>1095</v>
      </c>
      <c r="E5" s="134"/>
      <c r="G5"/>
    </row>
    <row r="6" spans="1:7" ht="14.25">
      <c r="A6" s="135">
        <v>503</v>
      </c>
      <c r="B6" s="136">
        <v>1010.2</v>
      </c>
      <c r="C6">
        <v>123</v>
      </c>
      <c r="D6">
        <v>887.2</v>
      </c>
      <c r="E6" s="137"/>
      <c r="G6"/>
    </row>
    <row r="7" spans="1:7" ht="14.25">
      <c r="A7" s="135">
        <v>511</v>
      </c>
      <c r="B7" s="136">
        <v>425</v>
      </c>
      <c r="C7">
        <v>425</v>
      </c>
      <c r="E7" s="137">
        <v>0</v>
      </c>
      <c r="G7"/>
    </row>
    <row r="8" spans="1:7" ht="14.25">
      <c r="A8" s="135">
        <v>522</v>
      </c>
      <c r="B8" s="136">
        <v>9477.1</v>
      </c>
      <c r="C8">
        <v>1498</v>
      </c>
      <c r="D8">
        <v>7979.1</v>
      </c>
      <c r="E8" s="137"/>
      <c r="G8"/>
    </row>
    <row r="9" spans="1:7" ht="14.25">
      <c r="A9" s="135">
        <v>523</v>
      </c>
      <c r="B9" s="136">
        <v>12394.98</v>
      </c>
      <c r="C9">
        <v>1640</v>
      </c>
      <c r="D9">
        <v>10754.98</v>
      </c>
      <c r="E9" s="137"/>
      <c r="G9"/>
    </row>
    <row r="10" spans="1:7" ht="14.25">
      <c r="A10" s="135">
        <v>524</v>
      </c>
      <c r="B10" s="136">
        <v>9080.12</v>
      </c>
      <c r="C10">
        <v>1596</v>
      </c>
      <c r="D10">
        <v>5772.87</v>
      </c>
      <c r="E10" s="137">
        <v>1711.25</v>
      </c>
      <c r="G10"/>
    </row>
    <row r="11" spans="1:7" ht="14.25">
      <c r="A11" s="135">
        <v>525</v>
      </c>
      <c r="B11" s="136">
        <v>17553</v>
      </c>
      <c r="C11">
        <v>2650</v>
      </c>
      <c r="D11">
        <v>9003</v>
      </c>
      <c r="E11" s="137">
        <v>5900</v>
      </c>
      <c r="G11"/>
    </row>
    <row r="12" spans="1:7" ht="14.25">
      <c r="A12" s="135">
        <v>527</v>
      </c>
      <c r="B12" s="136">
        <v>4639.46</v>
      </c>
      <c r="C12">
        <v>617</v>
      </c>
      <c r="D12">
        <v>4022.46</v>
      </c>
      <c r="E12" s="137"/>
      <c r="G12"/>
    </row>
    <row r="13" spans="1:7" ht="14.25">
      <c r="A13" s="135">
        <v>528</v>
      </c>
      <c r="B13" s="136">
        <v>11983.76</v>
      </c>
      <c r="C13">
        <v>1179</v>
      </c>
      <c r="D13">
        <v>10804.76</v>
      </c>
      <c r="E13" s="137"/>
      <c r="G13"/>
    </row>
    <row r="14" spans="1:7" ht="14.25">
      <c r="A14" s="135">
        <v>529</v>
      </c>
      <c r="B14" s="136">
        <v>15031</v>
      </c>
      <c r="C14">
        <v>1988</v>
      </c>
      <c r="D14">
        <v>13043</v>
      </c>
      <c r="E14" s="137"/>
      <c r="G14"/>
    </row>
    <row r="15" spans="1:7" ht="14.25">
      <c r="A15" s="135">
        <v>581</v>
      </c>
      <c r="B15" s="136">
        <v>1195</v>
      </c>
      <c r="C15">
        <v>340</v>
      </c>
      <c r="D15">
        <v>855</v>
      </c>
      <c r="E15" s="137"/>
      <c r="G15"/>
    </row>
    <row r="16" spans="1:7" ht="14.25">
      <c r="A16" s="135">
        <v>582</v>
      </c>
      <c r="B16" s="136">
        <v>20625.35</v>
      </c>
      <c r="C16">
        <v>3176</v>
      </c>
      <c r="D16">
        <v>17449.35</v>
      </c>
      <c r="E16" s="137"/>
      <c r="G16"/>
    </row>
    <row r="17" spans="1:7" ht="14.25">
      <c r="A17" s="135" t="s">
        <v>6</v>
      </c>
      <c r="B17" s="136">
        <v>104614.97</v>
      </c>
      <c r="C17">
        <v>15337</v>
      </c>
      <c r="D17">
        <v>81666.72</v>
      </c>
      <c r="E17" s="137">
        <v>7611.25</v>
      </c>
      <c r="G17"/>
    </row>
    <row r="18" spans="1:7" ht="14.25">
      <c r="A18" s="138" t="s">
        <v>6</v>
      </c>
      <c r="B18" s="138">
        <v>209229.94</v>
      </c>
      <c r="C18" s="139">
        <v>30674</v>
      </c>
      <c r="D18" s="139">
        <v>163333.44</v>
      </c>
      <c r="E18" s="140">
        <v>15222.5</v>
      </c>
      <c r="G18"/>
    </row>
    <row r="19" spans="1:11" ht="14.25">
      <c r="A19" s="141" t="s">
        <v>7</v>
      </c>
      <c r="B19" s="141"/>
      <c r="C19" s="141"/>
      <c r="D19" s="141"/>
      <c r="E19" s="141"/>
      <c r="G19" s="142" t="s">
        <v>7</v>
      </c>
      <c r="H19" s="142"/>
      <c r="I19" s="142"/>
      <c r="J19" s="142"/>
      <c r="K19" s="142"/>
    </row>
    <row r="20" spans="2:14" ht="22.5">
      <c r="B20" s="143" t="s">
        <v>8</v>
      </c>
      <c r="C20" s="143" t="s">
        <v>9</v>
      </c>
      <c r="D20" s="143" t="s">
        <v>10</v>
      </c>
      <c r="E20" s="143" t="s">
        <v>11</v>
      </c>
      <c r="G20" s="144" t="s">
        <v>12</v>
      </c>
      <c r="H20" s="145" t="s">
        <v>8</v>
      </c>
      <c r="I20" s="144" t="s">
        <v>13</v>
      </c>
      <c r="J20" s="145" t="s">
        <v>10</v>
      </c>
      <c r="K20" s="144" t="s">
        <v>14</v>
      </c>
      <c r="L20" s="149"/>
      <c r="M20" s="149" t="s">
        <v>15</v>
      </c>
      <c r="N20" s="149" t="s">
        <v>16</v>
      </c>
    </row>
    <row r="21" spans="1:16" ht="14.25">
      <c r="A21" s="130">
        <v>502</v>
      </c>
      <c r="B21" s="130">
        <v>5.441</v>
      </c>
      <c r="C21" s="133"/>
      <c r="D21" s="133">
        <v>5.441</v>
      </c>
      <c r="E21" s="134"/>
      <c r="G21" s="146">
        <v>502</v>
      </c>
      <c r="H21" s="146">
        <f>I21+J21+K21</f>
        <v>5.441</v>
      </c>
      <c r="I21" s="146"/>
      <c r="J21" s="146">
        <f>M21+N21</f>
        <v>5.441</v>
      </c>
      <c r="K21" s="146"/>
      <c r="L21" s="146"/>
      <c r="M21" s="146"/>
      <c r="N21" s="146">
        <v>5.441</v>
      </c>
      <c r="P21">
        <f>B21-H21</f>
        <v>0</v>
      </c>
    </row>
    <row r="22" spans="1:16" ht="14.25">
      <c r="A22" s="135">
        <v>503</v>
      </c>
      <c r="B22" s="136">
        <v>7.67</v>
      </c>
      <c r="D22">
        <v>5</v>
      </c>
      <c r="E22" s="137">
        <v>2.67</v>
      </c>
      <c r="G22" s="146">
        <v>503</v>
      </c>
      <c r="H22" s="146">
        <f aca="true" t="shared" si="0" ref="H22:H32">I22+J22+K22</f>
        <v>7.67</v>
      </c>
      <c r="I22" s="146"/>
      <c r="J22" s="146">
        <f aca="true" t="shared" si="1" ref="J22:J32">M22+N22</f>
        <v>5</v>
      </c>
      <c r="K22" s="146">
        <v>2.67</v>
      </c>
      <c r="L22" s="146"/>
      <c r="M22" s="146"/>
      <c r="N22" s="146">
        <v>5</v>
      </c>
      <c r="P22">
        <f aca="true" t="shared" si="2" ref="P22:P62">B22-H22</f>
        <v>0</v>
      </c>
    </row>
    <row r="23" spans="1:16" ht="14.25">
      <c r="A23" s="135">
        <v>511</v>
      </c>
      <c r="B23" s="136">
        <v>10.736</v>
      </c>
      <c r="D23">
        <v>10.736</v>
      </c>
      <c r="E23" s="137"/>
      <c r="G23" s="146">
        <v>511</v>
      </c>
      <c r="H23" s="146">
        <f t="shared" si="0"/>
        <v>10.736</v>
      </c>
      <c r="I23" s="146"/>
      <c r="J23" s="146">
        <f t="shared" si="1"/>
        <v>10.736</v>
      </c>
      <c r="K23" s="146"/>
      <c r="L23" s="146"/>
      <c r="M23" s="146"/>
      <c r="N23" s="146">
        <v>10.736</v>
      </c>
      <c r="P23">
        <f t="shared" si="2"/>
        <v>0</v>
      </c>
    </row>
    <row r="24" spans="1:16" ht="14.25">
      <c r="A24" s="135">
        <v>522</v>
      </c>
      <c r="B24" s="136">
        <v>76.984</v>
      </c>
      <c r="C24">
        <v>12.242</v>
      </c>
      <c r="D24">
        <v>51.212</v>
      </c>
      <c r="E24" s="137">
        <v>13.53</v>
      </c>
      <c r="G24" s="146">
        <v>522</v>
      </c>
      <c r="H24" s="146">
        <f t="shared" si="0"/>
        <v>76.98400000000001</v>
      </c>
      <c r="I24" s="146">
        <v>12.242</v>
      </c>
      <c r="J24" s="146">
        <f t="shared" si="1"/>
        <v>51.212</v>
      </c>
      <c r="K24" s="146">
        <v>13.53</v>
      </c>
      <c r="L24" s="146"/>
      <c r="M24" s="146"/>
      <c r="N24" s="146">
        <v>51.212</v>
      </c>
      <c r="P24">
        <f t="shared" si="2"/>
        <v>0</v>
      </c>
    </row>
    <row r="25" spans="1:16" ht="14.25">
      <c r="A25" s="135">
        <v>523</v>
      </c>
      <c r="B25" s="136">
        <v>64.284</v>
      </c>
      <c r="C25">
        <v>21.789</v>
      </c>
      <c r="D25">
        <v>39.397</v>
      </c>
      <c r="E25" s="137">
        <v>3.098</v>
      </c>
      <c r="G25" s="146">
        <v>523</v>
      </c>
      <c r="H25" s="146">
        <f t="shared" si="0"/>
        <v>64.284</v>
      </c>
      <c r="I25" s="146">
        <v>21.789</v>
      </c>
      <c r="J25" s="146">
        <f t="shared" si="1"/>
        <v>39.397</v>
      </c>
      <c r="K25" s="146">
        <v>3.098</v>
      </c>
      <c r="L25" s="146"/>
      <c r="M25" s="146">
        <v>29.397</v>
      </c>
      <c r="N25" s="146">
        <v>10</v>
      </c>
      <c r="P25">
        <f t="shared" si="2"/>
        <v>0</v>
      </c>
    </row>
    <row r="26" spans="1:16" ht="14.25">
      <c r="A26" s="135">
        <v>524</v>
      </c>
      <c r="B26" s="136">
        <v>84.118</v>
      </c>
      <c r="C26">
        <v>0</v>
      </c>
      <c r="D26">
        <v>38.104</v>
      </c>
      <c r="E26" s="137">
        <v>46.014</v>
      </c>
      <c r="G26" s="146">
        <v>524</v>
      </c>
      <c r="H26" s="146">
        <f t="shared" si="0"/>
        <v>80.018</v>
      </c>
      <c r="I26" s="146"/>
      <c r="J26" s="146">
        <f t="shared" si="1"/>
        <v>38.104</v>
      </c>
      <c r="K26" s="146">
        <v>41.914</v>
      </c>
      <c r="L26" s="146"/>
      <c r="M26" s="146">
        <v>23.09</v>
      </c>
      <c r="N26" s="146">
        <v>15.014</v>
      </c>
      <c r="P26">
        <f t="shared" si="2"/>
        <v>4.099999999999994</v>
      </c>
    </row>
    <row r="27" spans="1:16" ht="14.25">
      <c r="A27" s="135">
        <v>525</v>
      </c>
      <c r="B27" s="136">
        <v>103.555</v>
      </c>
      <c r="C27">
        <v>12.573</v>
      </c>
      <c r="D27">
        <v>64.532</v>
      </c>
      <c r="E27" s="137">
        <v>26.45</v>
      </c>
      <c r="G27" s="146">
        <v>525</v>
      </c>
      <c r="H27" s="146">
        <f t="shared" si="0"/>
        <v>103.55500000000002</v>
      </c>
      <c r="I27" s="146">
        <v>12.573</v>
      </c>
      <c r="J27" s="146">
        <f t="shared" si="1"/>
        <v>64.53200000000001</v>
      </c>
      <c r="K27" s="146">
        <v>26.45</v>
      </c>
      <c r="L27" s="146"/>
      <c r="M27" s="146">
        <v>22.814</v>
      </c>
      <c r="N27" s="146">
        <v>41.718</v>
      </c>
      <c r="P27">
        <f t="shared" si="2"/>
        <v>0</v>
      </c>
    </row>
    <row r="28" spans="1:16" ht="14.25">
      <c r="A28" s="135">
        <v>527</v>
      </c>
      <c r="B28" s="136">
        <v>41.077</v>
      </c>
      <c r="D28">
        <v>17.989</v>
      </c>
      <c r="E28" s="137">
        <v>23.088</v>
      </c>
      <c r="G28" s="146">
        <v>527</v>
      </c>
      <c r="H28" s="146">
        <f t="shared" si="0"/>
        <v>41.077</v>
      </c>
      <c r="I28" s="146"/>
      <c r="J28" s="146">
        <f t="shared" si="1"/>
        <v>17.989</v>
      </c>
      <c r="K28" s="146">
        <v>23.088</v>
      </c>
      <c r="L28" s="146"/>
      <c r="M28" s="146"/>
      <c r="N28" s="146">
        <v>17.989</v>
      </c>
      <c r="P28">
        <f t="shared" si="2"/>
        <v>0</v>
      </c>
    </row>
    <row r="29" spans="1:16" ht="14.25">
      <c r="A29" s="135">
        <v>528</v>
      </c>
      <c r="B29" s="136">
        <v>87.925</v>
      </c>
      <c r="C29">
        <v>20.778</v>
      </c>
      <c r="D29">
        <v>51.655</v>
      </c>
      <c r="E29" s="137">
        <v>15.492</v>
      </c>
      <c r="G29" s="146">
        <v>528</v>
      </c>
      <c r="H29" s="146">
        <f t="shared" si="0"/>
        <v>87.925</v>
      </c>
      <c r="I29" s="146">
        <v>20.778</v>
      </c>
      <c r="J29" s="146">
        <f t="shared" si="1"/>
        <v>51.655</v>
      </c>
      <c r="K29" s="146">
        <v>15.492</v>
      </c>
      <c r="L29" s="146"/>
      <c r="M29" s="146">
        <v>24.927</v>
      </c>
      <c r="N29" s="146">
        <v>26.728</v>
      </c>
      <c r="P29">
        <f t="shared" si="2"/>
        <v>0</v>
      </c>
    </row>
    <row r="30" spans="1:16" ht="14.25">
      <c r="A30" s="135">
        <v>529</v>
      </c>
      <c r="B30" s="136">
        <v>58.164</v>
      </c>
      <c r="C30">
        <v>16.122</v>
      </c>
      <c r="D30">
        <v>42.042</v>
      </c>
      <c r="E30" s="137"/>
      <c r="G30" s="146">
        <v>529</v>
      </c>
      <c r="H30" s="146">
        <f t="shared" si="0"/>
        <v>58.164</v>
      </c>
      <c r="I30" s="146">
        <v>16.122</v>
      </c>
      <c r="J30" s="146">
        <f t="shared" si="1"/>
        <v>42.042</v>
      </c>
      <c r="K30" s="146"/>
      <c r="L30" s="146"/>
      <c r="M30" s="146">
        <v>17.774</v>
      </c>
      <c r="N30" s="146">
        <v>24.268</v>
      </c>
      <c r="P30">
        <f t="shared" si="2"/>
        <v>0</v>
      </c>
    </row>
    <row r="31" spans="1:16" ht="14.25">
      <c r="A31" s="135">
        <v>581</v>
      </c>
      <c r="B31" s="136">
        <v>8.13</v>
      </c>
      <c r="D31">
        <v>8.13</v>
      </c>
      <c r="E31" s="137"/>
      <c r="G31" s="146">
        <v>581</v>
      </c>
      <c r="H31" s="146">
        <f t="shared" si="0"/>
        <v>8.13</v>
      </c>
      <c r="I31" s="146"/>
      <c r="J31" s="146">
        <f t="shared" si="1"/>
        <v>8.13</v>
      </c>
      <c r="K31" s="146"/>
      <c r="L31" s="146"/>
      <c r="M31" s="146"/>
      <c r="N31" s="146">
        <v>8.13</v>
      </c>
      <c r="P31">
        <f t="shared" si="2"/>
        <v>0</v>
      </c>
    </row>
    <row r="32" spans="1:16" ht="14.25">
      <c r="A32" s="135">
        <v>582</v>
      </c>
      <c r="B32" s="136">
        <v>138.847</v>
      </c>
      <c r="C32">
        <v>17.657</v>
      </c>
      <c r="D32">
        <v>84.67</v>
      </c>
      <c r="E32" s="137">
        <v>36.52</v>
      </c>
      <c r="G32" s="147">
        <v>582</v>
      </c>
      <c r="H32" s="146">
        <f t="shared" si="0"/>
        <v>138.847</v>
      </c>
      <c r="I32" s="147">
        <v>17.657</v>
      </c>
      <c r="J32" s="146">
        <f t="shared" si="1"/>
        <v>84.67</v>
      </c>
      <c r="K32" s="147">
        <v>36.52</v>
      </c>
      <c r="L32" s="147"/>
      <c r="M32" s="147"/>
      <c r="N32" s="147">
        <v>84.67</v>
      </c>
      <c r="P32">
        <f t="shared" si="2"/>
        <v>0</v>
      </c>
    </row>
    <row r="33" spans="2:16" ht="14.25">
      <c r="B33">
        <f>SUM(B21:B32)</f>
        <v>686.931</v>
      </c>
      <c r="C33">
        <f>SUM(C21:C32)</f>
        <v>101.161</v>
      </c>
      <c r="D33">
        <f>SUM(D21:D32)</f>
        <v>418.90799999999996</v>
      </c>
      <c r="E33">
        <f>SUM(E21:E32)</f>
        <v>166.862</v>
      </c>
      <c r="H33" s="129">
        <f>SUM(H21:H32)</f>
        <v>682.831</v>
      </c>
      <c r="I33" s="129">
        <f>SUM(I21:I32)</f>
        <v>101.161</v>
      </c>
      <c r="J33" s="129">
        <f>SUM(J21:J32)</f>
        <v>418.9080000000001</v>
      </c>
      <c r="K33" s="129">
        <f>SUM(K21:K32)</f>
        <v>162.762</v>
      </c>
      <c r="P33">
        <f t="shared" si="2"/>
        <v>4.100000000000023</v>
      </c>
    </row>
    <row r="34" spans="1:5" ht="14.25">
      <c r="A34" s="148"/>
      <c r="B34" s="141" t="s">
        <v>17</v>
      </c>
      <c r="C34" s="141"/>
      <c r="D34" s="141"/>
      <c r="E34" s="141"/>
    </row>
    <row r="35" spans="2:14" ht="22.5">
      <c r="B35" s="143" t="s">
        <v>8</v>
      </c>
      <c r="C35" s="143" t="s">
        <v>9</v>
      </c>
      <c r="D35" s="143" t="s">
        <v>10</v>
      </c>
      <c r="E35" s="143" t="s">
        <v>11</v>
      </c>
      <c r="G35"/>
      <c r="H35" s="143" t="s">
        <v>8</v>
      </c>
      <c r="I35" s="143" t="s">
        <v>9</v>
      </c>
      <c r="J35" s="143" t="s">
        <v>10</v>
      </c>
      <c r="K35" s="143" t="s">
        <v>11</v>
      </c>
      <c r="M35" s="149" t="s">
        <v>15</v>
      </c>
      <c r="N35" s="149" t="s">
        <v>16</v>
      </c>
    </row>
    <row r="36" spans="1:16" ht="14.25">
      <c r="A36" s="130">
        <v>502</v>
      </c>
      <c r="B36" s="130">
        <v>5.441</v>
      </c>
      <c r="C36" s="133"/>
      <c r="D36" s="133">
        <v>5.441</v>
      </c>
      <c r="E36" s="134"/>
      <c r="G36" s="130">
        <v>502</v>
      </c>
      <c r="H36">
        <f>SUM(I36:K36)</f>
        <v>5.441</v>
      </c>
      <c r="I36" s="130"/>
      <c r="J36" s="146">
        <f aca="true" t="shared" si="3" ref="J36:J47">M36+N36</f>
        <v>5.441</v>
      </c>
      <c r="K36" s="134"/>
      <c r="M36" s="146"/>
      <c r="N36" s="146">
        <v>5.441</v>
      </c>
      <c r="P36">
        <f t="shared" si="2"/>
        <v>0</v>
      </c>
    </row>
    <row r="37" spans="1:16" ht="14.25">
      <c r="A37" s="135">
        <v>503</v>
      </c>
      <c r="B37" s="136">
        <v>7.67</v>
      </c>
      <c r="D37">
        <v>5</v>
      </c>
      <c r="E37" s="137">
        <v>2.67</v>
      </c>
      <c r="G37" s="135">
        <v>503</v>
      </c>
      <c r="H37">
        <f aca="true" t="shared" si="4" ref="H37:H47">SUM(I37:K37)</f>
        <v>7.67</v>
      </c>
      <c r="I37" s="136"/>
      <c r="J37" s="146">
        <f t="shared" si="3"/>
        <v>5</v>
      </c>
      <c r="K37" s="137">
        <v>2.67</v>
      </c>
      <c r="M37" s="146"/>
      <c r="N37" s="146">
        <v>5</v>
      </c>
      <c r="P37">
        <f t="shared" si="2"/>
        <v>0</v>
      </c>
    </row>
    <row r="38" spans="1:16" ht="14.25">
      <c r="A38" s="135">
        <v>511</v>
      </c>
      <c r="B38" s="136">
        <v>6.736</v>
      </c>
      <c r="D38">
        <v>6.736</v>
      </c>
      <c r="E38" s="137"/>
      <c r="G38" s="135">
        <v>511</v>
      </c>
      <c r="H38">
        <f t="shared" si="4"/>
        <v>6.736</v>
      </c>
      <c r="I38" s="136"/>
      <c r="J38" s="146">
        <f t="shared" si="3"/>
        <v>6.736</v>
      </c>
      <c r="K38" s="137"/>
      <c r="M38" s="146"/>
      <c r="N38" s="146">
        <v>6.736</v>
      </c>
      <c r="P38">
        <f t="shared" si="2"/>
        <v>0</v>
      </c>
    </row>
    <row r="39" spans="1:16" ht="14.25">
      <c r="A39" s="135">
        <v>522</v>
      </c>
      <c r="B39" s="136">
        <v>67.272</v>
      </c>
      <c r="C39">
        <v>6.579</v>
      </c>
      <c r="D39">
        <v>47.163</v>
      </c>
      <c r="E39" s="137">
        <v>13.53</v>
      </c>
      <c r="G39" s="135">
        <v>522</v>
      </c>
      <c r="H39">
        <f t="shared" si="4"/>
        <v>67.27199999999999</v>
      </c>
      <c r="I39" s="136">
        <v>6.579</v>
      </c>
      <c r="J39" s="146">
        <f t="shared" si="3"/>
        <v>47.163</v>
      </c>
      <c r="K39" s="137">
        <v>13.53</v>
      </c>
      <c r="M39" s="146"/>
      <c r="N39" s="146">
        <v>47.163</v>
      </c>
      <c r="P39">
        <f t="shared" si="2"/>
        <v>0</v>
      </c>
    </row>
    <row r="40" spans="1:16" ht="14.25">
      <c r="A40" s="135">
        <v>523</v>
      </c>
      <c r="B40" s="136">
        <v>42.783</v>
      </c>
      <c r="C40">
        <v>7.288</v>
      </c>
      <c r="D40">
        <v>32.397</v>
      </c>
      <c r="E40" s="137">
        <v>3.098</v>
      </c>
      <c r="G40" s="135">
        <v>523</v>
      </c>
      <c r="H40">
        <f t="shared" si="4"/>
        <v>42.783</v>
      </c>
      <c r="I40" s="136">
        <v>7.288</v>
      </c>
      <c r="J40" s="146">
        <f t="shared" si="3"/>
        <v>32.397</v>
      </c>
      <c r="K40" s="137">
        <v>3.098</v>
      </c>
      <c r="M40" s="146">
        <v>29.397</v>
      </c>
      <c r="N40" s="146">
        <v>3</v>
      </c>
      <c r="P40">
        <f t="shared" si="2"/>
        <v>0</v>
      </c>
    </row>
    <row r="41" spans="1:16" ht="14.25">
      <c r="A41" s="135">
        <v>524</v>
      </c>
      <c r="B41" s="136">
        <v>84.118</v>
      </c>
      <c r="D41">
        <v>38.104</v>
      </c>
      <c r="E41" s="137">
        <v>46.014</v>
      </c>
      <c r="G41" s="135">
        <v>524</v>
      </c>
      <c r="H41">
        <f t="shared" si="4"/>
        <v>80.018</v>
      </c>
      <c r="I41" s="136"/>
      <c r="J41" s="146">
        <f t="shared" si="3"/>
        <v>38.104</v>
      </c>
      <c r="K41" s="137">
        <v>41.914</v>
      </c>
      <c r="M41" s="146">
        <v>23.09</v>
      </c>
      <c r="N41" s="146">
        <v>15.014</v>
      </c>
      <c r="P41" s="148">
        <f t="shared" si="2"/>
        <v>4.099999999999994</v>
      </c>
    </row>
    <row r="42" spans="1:16" ht="14.25">
      <c r="A42" s="135">
        <v>525</v>
      </c>
      <c r="B42" s="136">
        <v>77.813</v>
      </c>
      <c r="C42">
        <v>12.573</v>
      </c>
      <c r="D42">
        <v>39.89</v>
      </c>
      <c r="E42" s="137">
        <v>25.35</v>
      </c>
      <c r="G42" s="135">
        <v>525</v>
      </c>
      <c r="H42">
        <f t="shared" si="4"/>
        <v>77.813</v>
      </c>
      <c r="I42" s="136">
        <v>12.573</v>
      </c>
      <c r="J42" s="146">
        <f t="shared" si="3"/>
        <v>39.89</v>
      </c>
      <c r="K42" s="137">
        <v>25.35</v>
      </c>
      <c r="M42" s="146">
        <v>22.5</v>
      </c>
      <c r="N42" s="146">
        <v>17.39</v>
      </c>
      <c r="P42">
        <f t="shared" si="2"/>
        <v>0</v>
      </c>
    </row>
    <row r="43" spans="1:16" ht="14.25">
      <c r="A43" s="135">
        <v>527</v>
      </c>
      <c r="B43" s="136">
        <v>40.531</v>
      </c>
      <c r="D43">
        <v>16.353</v>
      </c>
      <c r="E43" s="137">
        <v>24.178</v>
      </c>
      <c r="G43" s="135">
        <v>527</v>
      </c>
      <c r="H43">
        <f t="shared" si="4"/>
        <v>40.531000000000006</v>
      </c>
      <c r="I43" s="136"/>
      <c r="J43" s="146">
        <f t="shared" si="3"/>
        <v>16.353</v>
      </c>
      <c r="K43" s="137">
        <v>24.178</v>
      </c>
      <c r="M43" s="146"/>
      <c r="N43" s="146">
        <v>16.353</v>
      </c>
      <c r="P43">
        <f t="shared" si="2"/>
        <v>0</v>
      </c>
    </row>
    <row r="44" spans="1:16" ht="14.25">
      <c r="A44" s="135">
        <v>528</v>
      </c>
      <c r="B44" s="136">
        <v>67.049</v>
      </c>
      <c r="C44">
        <v>15.63</v>
      </c>
      <c r="D44">
        <v>35.927</v>
      </c>
      <c r="E44" s="137">
        <v>15.492</v>
      </c>
      <c r="G44" s="135">
        <v>528</v>
      </c>
      <c r="H44">
        <f t="shared" si="4"/>
        <v>59.328</v>
      </c>
      <c r="I44" s="136">
        <v>7.909</v>
      </c>
      <c r="J44" s="146">
        <f t="shared" si="3"/>
        <v>35.927</v>
      </c>
      <c r="K44" s="137">
        <v>15.492</v>
      </c>
      <c r="M44" s="146">
        <v>24.927</v>
      </c>
      <c r="N44" s="146">
        <v>11</v>
      </c>
      <c r="P44" s="148">
        <f t="shared" si="2"/>
        <v>7.721000000000004</v>
      </c>
    </row>
    <row r="45" spans="1:16" ht="14.25">
      <c r="A45" s="135">
        <v>529</v>
      </c>
      <c r="B45" s="136">
        <v>45.896</v>
      </c>
      <c r="C45">
        <v>16.122</v>
      </c>
      <c r="D45">
        <v>29.774</v>
      </c>
      <c r="E45" s="137"/>
      <c r="G45" s="135">
        <v>529</v>
      </c>
      <c r="H45">
        <f t="shared" si="4"/>
        <v>45.896</v>
      </c>
      <c r="I45" s="136">
        <v>16.122</v>
      </c>
      <c r="J45" s="146">
        <f t="shared" si="3"/>
        <v>29.774</v>
      </c>
      <c r="K45" s="137"/>
      <c r="M45" s="146">
        <v>17.774</v>
      </c>
      <c r="N45" s="146">
        <v>12</v>
      </c>
      <c r="P45">
        <f t="shared" si="2"/>
        <v>0</v>
      </c>
    </row>
    <row r="46" spans="1:16" ht="14.25">
      <c r="A46" s="135">
        <v>581</v>
      </c>
      <c r="B46" s="136">
        <v>8.13</v>
      </c>
      <c r="D46">
        <v>8.13</v>
      </c>
      <c r="E46" s="137"/>
      <c r="G46" s="135">
        <v>581</v>
      </c>
      <c r="H46">
        <f t="shared" si="4"/>
        <v>8.13</v>
      </c>
      <c r="I46" s="136"/>
      <c r="J46" s="146">
        <f t="shared" si="3"/>
        <v>8.13</v>
      </c>
      <c r="K46" s="137"/>
      <c r="M46" s="146"/>
      <c r="N46" s="146">
        <v>8.13</v>
      </c>
      <c r="P46">
        <f t="shared" si="2"/>
        <v>0</v>
      </c>
    </row>
    <row r="47" spans="1:16" ht="14.25">
      <c r="A47" s="135">
        <v>582</v>
      </c>
      <c r="B47" s="136">
        <v>104.62</v>
      </c>
      <c r="C47">
        <v>8.329</v>
      </c>
      <c r="D47">
        <v>59.928</v>
      </c>
      <c r="E47" s="137">
        <v>36.363</v>
      </c>
      <c r="G47" s="135">
        <v>582</v>
      </c>
      <c r="H47">
        <f t="shared" si="4"/>
        <v>104.62</v>
      </c>
      <c r="I47" s="136">
        <v>8.329</v>
      </c>
      <c r="J47" s="146">
        <f t="shared" si="3"/>
        <v>59.928</v>
      </c>
      <c r="K47" s="137">
        <v>36.363</v>
      </c>
      <c r="M47" s="147"/>
      <c r="N47" s="147">
        <v>59.928</v>
      </c>
      <c r="P47">
        <f t="shared" si="2"/>
        <v>0</v>
      </c>
    </row>
    <row r="48" spans="2:16" ht="14.25">
      <c r="B48">
        <f>SUM(B36:B47)</f>
        <v>558.059</v>
      </c>
      <c r="C48">
        <f>SUM(C36:C47)</f>
        <v>66.521</v>
      </c>
      <c r="D48">
        <f>SUM(D36:D47)</f>
        <v>324.84299999999996</v>
      </c>
      <c r="E48">
        <f>SUM(E36:E47)</f>
        <v>166.695</v>
      </c>
      <c r="H48" s="129">
        <f>SUM(H36:H47)</f>
        <v>546.238</v>
      </c>
      <c r="I48" s="129">
        <f>SUM(I36:I47)</f>
        <v>58.800000000000004</v>
      </c>
      <c r="J48" s="129">
        <f>SUM(J36:J47)</f>
        <v>324.84299999999996</v>
      </c>
      <c r="K48" s="129">
        <f>SUM(K36:K47)</f>
        <v>162.59500000000003</v>
      </c>
      <c r="P48">
        <f t="shared" si="2"/>
        <v>11.820999999999913</v>
      </c>
    </row>
    <row r="49" spans="2:5" ht="14.25">
      <c r="B49" s="141" t="s">
        <v>18</v>
      </c>
      <c r="C49" s="141"/>
      <c r="D49" s="141"/>
      <c r="E49" s="141"/>
    </row>
    <row r="50" spans="2:14" ht="22.5">
      <c r="B50" s="143" t="s">
        <v>8</v>
      </c>
      <c r="C50" s="143" t="s">
        <v>9</v>
      </c>
      <c r="D50" s="143" t="s">
        <v>10</v>
      </c>
      <c r="E50" s="143" t="s">
        <v>11</v>
      </c>
      <c r="G50"/>
      <c r="H50" s="143" t="s">
        <v>8</v>
      </c>
      <c r="I50" s="143" t="s">
        <v>9</v>
      </c>
      <c r="J50" s="143" t="s">
        <v>10</v>
      </c>
      <c r="K50" s="143" t="s">
        <v>11</v>
      </c>
      <c r="M50" s="149" t="s">
        <v>15</v>
      </c>
      <c r="N50" s="149" t="s">
        <v>16</v>
      </c>
    </row>
    <row r="51" spans="1:16" ht="14.25">
      <c r="A51" s="130">
        <v>502</v>
      </c>
      <c r="B51" s="130">
        <v>1200</v>
      </c>
      <c r="C51" s="133"/>
      <c r="D51" s="133">
        <v>1200</v>
      </c>
      <c r="E51" s="134"/>
      <c r="G51" s="130">
        <v>502</v>
      </c>
      <c r="H51">
        <f>SUM(I51:K51)</f>
        <v>1200</v>
      </c>
      <c r="I51" s="130"/>
      <c r="J51" s="146">
        <f aca="true" t="shared" si="5" ref="J51:J62">M51+N51</f>
        <v>1200</v>
      </c>
      <c r="K51" s="134"/>
      <c r="N51" s="146">
        <v>1200</v>
      </c>
      <c r="P51">
        <f t="shared" si="2"/>
        <v>0</v>
      </c>
    </row>
    <row r="52" spans="1:16" ht="14.25">
      <c r="A52" s="135">
        <v>503</v>
      </c>
      <c r="B52" s="136">
        <v>1010.2</v>
      </c>
      <c r="D52">
        <v>850</v>
      </c>
      <c r="E52" s="137">
        <v>160.2</v>
      </c>
      <c r="G52" s="135">
        <v>503</v>
      </c>
      <c r="H52">
        <f aca="true" t="shared" si="6" ref="H52:H62">SUM(I52:K52)</f>
        <v>1010.2</v>
      </c>
      <c r="I52" s="136"/>
      <c r="J52" s="146">
        <f t="shared" si="5"/>
        <v>850</v>
      </c>
      <c r="K52" s="137">
        <v>160.2</v>
      </c>
      <c r="N52" s="146">
        <v>850</v>
      </c>
      <c r="P52">
        <f t="shared" si="2"/>
        <v>0</v>
      </c>
    </row>
    <row r="53" spans="1:16" ht="14.25">
      <c r="A53" s="135">
        <v>511</v>
      </c>
      <c r="B53" s="136">
        <v>370.7</v>
      </c>
      <c r="D53">
        <v>370.7</v>
      </c>
      <c r="E53" s="137"/>
      <c r="G53" s="135">
        <v>511</v>
      </c>
      <c r="H53">
        <f t="shared" si="6"/>
        <v>370.7</v>
      </c>
      <c r="I53" s="136"/>
      <c r="J53" s="146">
        <f t="shared" si="5"/>
        <v>370.7</v>
      </c>
      <c r="K53" s="137"/>
      <c r="N53" s="146">
        <v>370.7</v>
      </c>
      <c r="P53">
        <f t="shared" si="2"/>
        <v>0</v>
      </c>
    </row>
    <row r="54" spans="1:16" ht="14.25">
      <c r="A54" s="135">
        <v>522</v>
      </c>
      <c r="B54" s="136">
        <v>9477.1</v>
      </c>
      <c r="D54">
        <v>8520</v>
      </c>
      <c r="E54" s="137">
        <v>957.1</v>
      </c>
      <c r="G54" s="135">
        <v>522</v>
      </c>
      <c r="H54">
        <f t="shared" si="6"/>
        <v>9477.1</v>
      </c>
      <c r="I54" s="136">
        <v>0</v>
      </c>
      <c r="J54" s="146">
        <f t="shared" si="5"/>
        <v>8520</v>
      </c>
      <c r="K54" s="137">
        <v>957.1</v>
      </c>
      <c r="N54" s="146">
        <v>8520</v>
      </c>
      <c r="P54">
        <f t="shared" si="2"/>
        <v>0</v>
      </c>
    </row>
    <row r="55" spans="1:16" ht="14.25">
      <c r="A55" s="135">
        <v>523</v>
      </c>
      <c r="B55" s="136">
        <v>12394.98</v>
      </c>
      <c r="C55">
        <v>2441.48</v>
      </c>
      <c r="D55">
        <v>9614.5</v>
      </c>
      <c r="E55" s="137">
        <v>339</v>
      </c>
      <c r="G55" s="135">
        <v>523</v>
      </c>
      <c r="H55">
        <f t="shared" si="6"/>
        <v>12394.98</v>
      </c>
      <c r="I55" s="136">
        <v>2441.48</v>
      </c>
      <c r="J55" s="146">
        <f t="shared" si="5"/>
        <v>9614.5</v>
      </c>
      <c r="K55" s="137">
        <v>339</v>
      </c>
      <c r="M55">
        <v>9389.5</v>
      </c>
      <c r="N55" s="146">
        <v>225</v>
      </c>
      <c r="P55">
        <f t="shared" si="2"/>
        <v>0</v>
      </c>
    </row>
    <row r="56" spans="1:16" ht="14.25">
      <c r="A56" s="135">
        <v>524</v>
      </c>
      <c r="B56" s="136">
        <v>9080.12</v>
      </c>
      <c r="D56">
        <v>5006.25</v>
      </c>
      <c r="E56" s="137">
        <v>4073.87</v>
      </c>
      <c r="G56" s="135">
        <v>524</v>
      </c>
      <c r="H56">
        <f t="shared" si="6"/>
        <v>8554.869999999999</v>
      </c>
      <c r="I56" s="136"/>
      <c r="J56" s="146">
        <f t="shared" si="5"/>
        <v>5006.25</v>
      </c>
      <c r="K56" s="137">
        <v>3548.62</v>
      </c>
      <c r="M56">
        <v>3736.2</v>
      </c>
      <c r="N56" s="146">
        <v>1270.05</v>
      </c>
      <c r="P56">
        <f t="shared" si="2"/>
        <v>525.2500000000018</v>
      </c>
    </row>
    <row r="57" spans="1:16" ht="14.25">
      <c r="A57" s="135">
        <v>525</v>
      </c>
      <c r="B57" s="136">
        <v>17553</v>
      </c>
      <c r="C57">
        <v>7300</v>
      </c>
      <c r="D57">
        <v>7671</v>
      </c>
      <c r="E57" s="137">
        <v>2582</v>
      </c>
      <c r="G57" s="135">
        <v>525</v>
      </c>
      <c r="H57">
        <f t="shared" si="6"/>
        <v>17553</v>
      </c>
      <c r="I57" s="136">
        <v>7300</v>
      </c>
      <c r="J57" s="146">
        <f t="shared" si="5"/>
        <v>7671</v>
      </c>
      <c r="K57" s="137">
        <v>2582</v>
      </c>
      <c r="M57">
        <v>5100</v>
      </c>
      <c r="N57" s="146">
        <v>2571</v>
      </c>
      <c r="P57">
        <f t="shared" si="2"/>
        <v>0</v>
      </c>
    </row>
    <row r="58" spans="1:16" ht="14.25">
      <c r="A58" s="135">
        <v>527</v>
      </c>
      <c r="B58" s="136">
        <v>4639.46</v>
      </c>
      <c r="D58">
        <v>1913.7</v>
      </c>
      <c r="E58" s="137">
        <v>2725.76</v>
      </c>
      <c r="G58" s="135">
        <v>527</v>
      </c>
      <c r="H58">
        <f t="shared" si="6"/>
        <v>4639.46</v>
      </c>
      <c r="I58" s="136"/>
      <c r="J58" s="146">
        <f t="shared" si="5"/>
        <v>1913.7</v>
      </c>
      <c r="K58" s="137">
        <v>2725.76</v>
      </c>
      <c r="N58" s="146">
        <v>1913.7</v>
      </c>
      <c r="P58">
        <f t="shared" si="2"/>
        <v>0</v>
      </c>
    </row>
    <row r="59" spans="1:16" ht="14.25">
      <c r="A59" s="135">
        <v>528</v>
      </c>
      <c r="B59" s="136">
        <v>11983.76</v>
      </c>
      <c r="C59">
        <v>1550</v>
      </c>
      <c r="D59">
        <v>9200</v>
      </c>
      <c r="E59" s="137">
        <v>1233.76</v>
      </c>
      <c r="G59" s="135">
        <v>528</v>
      </c>
      <c r="H59">
        <f t="shared" si="6"/>
        <v>11933.76</v>
      </c>
      <c r="I59" s="136">
        <v>1500</v>
      </c>
      <c r="J59" s="146">
        <f t="shared" si="5"/>
        <v>9200</v>
      </c>
      <c r="K59" s="137">
        <v>1233.76</v>
      </c>
      <c r="M59">
        <v>7550</v>
      </c>
      <c r="N59" s="146">
        <v>1650</v>
      </c>
      <c r="P59">
        <f t="shared" si="2"/>
        <v>50</v>
      </c>
    </row>
    <row r="60" spans="1:16" ht="14.25">
      <c r="A60" s="135">
        <v>529</v>
      </c>
      <c r="B60" s="136">
        <v>15031</v>
      </c>
      <c r="C60">
        <v>9673</v>
      </c>
      <c r="D60">
        <v>5358</v>
      </c>
      <c r="E60" s="137"/>
      <c r="G60" s="135">
        <v>529</v>
      </c>
      <c r="H60">
        <f t="shared" si="6"/>
        <v>15031</v>
      </c>
      <c r="I60" s="136">
        <v>9673</v>
      </c>
      <c r="J60" s="146">
        <f t="shared" si="5"/>
        <v>5358</v>
      </c>
      <c r="K60" s="137"/>
      <c r="M60">
        <v>3763</v>
      </c>
      <c r="N60" s="146">
        <v>1595</v>
      </c>
      <c r="P60">
        <f t="shared" si="2"/>
        <v>0</v>
      </c>
    </row>
    <row r="61" spans="1:16" ht="14.25">
      <c r="A61" s="135">
        <v>581</v>
      </c>
      <c r="B61" s="136">
        <v>1195</v>
      </c>
      <c r="D61">
        <v>1195</v>
      </c>
      <c r="E61" s="137"/>
      <c r="G61" s="135">
        <v>581</v>
      </c>
      <c r="H61">
        <f t="shared" si="6"/>
        <v>1195</v>
      </c>
      <c r="I61" s="136"/>
      <c r="J61" s="146">
        <f t="shared" si="5"/>
        <v>1195</v>
      </c>
      <c r="K61" s="137"/>
      <c r="N61" s="146">
        <v>1195</v>
      </c>
      <c r="P61">
        <f t="shared" si="2"/>
        <v>0</v>
      </c>
    </row>
    <row r="62" spans="1:16" ht="14.25">
      <c r="A62" s="135">
        <v>582</v>
      </c>
      <c r="B62" s="136">
        <v>20625.35</v>
      </c>
      <c r="C62">
        <v>4997.4</v>
      </c>
      <c r="D62">
        <v>12008.95</v>
      </c>
      <c r="E62" s="137">
        <v>3619</v>
      </c>
      <c r="G62" s="135">
        <v>582</v>
      </c>
      <c r="H62">
        <f t="shared" si="6"/>
        <v>20625.35</v>
      </c>
      <c r="I62" s="136">
        <v>4997.4</v>
      </c>
      <c r="J62" s="146">
        <f t="shared" si="5"/>
        <v>12008.95</v>
      </c>
      <c r="K62" s="137">
        <v>3619</v>
      </c>
      <c r="N62" s="147">
        <v>12008.95</v>
      </c>
      <c r="P62">
        <f t="shared" si="2"/>
        <v>0</v>
      </c>
    </row>
    <row r="63" spans="2:19" ht="14.25">
      <c r="B63" s="136">
        <v>104560.67</v>
      </c>
      <c r="C63">
        <v>25961.88</v>
      </c>
      <c r="D63">
        <v>62908.1</v>
      </c>
      <c r="E63" s="137">
        <v>15690.69</v>
      </c>
      <c r="H63" s="129">
        <f>SUM(H51:H62)</f>
        <v>103985.41999999998</v>
      </c>
      <c r="I63" s="129">
        <f>SUM(I51:I62)</f>
        <v>25911.879999999997</v>
      </c>
      <c r="J63" s="129">
        <f>SUM(J51:J62)</f>
        <v>62908.09999999999</v>
      </c>
      <c r="K63" s="129">
        <f>SUM(K51:K62)</f>
        <v>15165.44</v>
      </c>
      <c r="R63" t="s">
        <v>19</v>
      </c>
      <c r="S63" t="s">
        <v>20</v>
      </c>
    </row>
    <row r="64" spans="2:19" ht="14.25">
      <c r="B64" s="138">
        <v>209121.34</v>
      </c>
      <c r="C64" s="139">
        <v>51923.76</v>
      </c>
      <c r="D64" s="139">
        <v>125816.2</v>
      </c>
      <c r="E64" s="140">
        <v>31381.38</v>
      </c>
      <c r="N64" s="9"/>
      <c r="O64" s="149"/>
      <c r="P64" s="149"/>
      <c r="Q64" s="149"/>
      <c r="R64" s="150"/>
      <c r="S64" s="3" t="s">
        <v>18</v>
      </c>
    </row>
    <row r="65" spans="2:19" ht="14.25">
      <c r="B65" s="141" t="s">
        <v>21</v>
      </c>
      <c r="C65" s="141"/>
      <c r="D65" s="141"/>
      <c r="E65" s="141"/>
      <c r="N65" s="9"/>
      <c r="O65" s="149"/>
      <c r="P65" s="149"/>
      <c r="Q65" s="149"/>
      <c r="R65" s="150"/>
      <c r="S65" s="3"/>
    </row>
    <row r="66" spans="2:19" ht="14.25">
      <c r="B66" s="143" t="s">
        <v>8</v>
      </c>
      <c r="C66" s="149" t="s">
        <v>22</v>
      </c>
      <c r="D66" s="149" t="s">
        <v>23</v>
      </c>
      <c r="E66" s="149" t="s">
        <v>24</v>
      </c>
      <c r="G66" s="149" t="s">
        <v>12</v>
      </c>
      <c r="H66" s="143" t="s">
        <v>8</v>
      </c>
      <c r="I66" s="149" t="s">
        <v>22</v>
      </c>
      <c r="J66" s="149" t="s">
        <v>23</v>
      </c>
      <c r="K66" s="149" t="s">
        <v>24</v>
      </c>
      <c r="N66" s="9" t="s">
        <v>25</v>
      </c>
      <c r="O66" s="149" t="s">
        <v>22</v>
      </c>
      <c r="P66" s="149" t="s">
        <v>23</v>
      </c>
      <c r="Q66" s="149" t="s">
        <v>24</v>
      </c>
      <c r="R66" s="15">
        <f>SUM(R67:R78)</f>
        <v>104614.97</v>
      </c>
      <c r="S66" s="15">
        <f>SUM(S67:S78)</f>
        <v>103985.41999999998</v>
      </c>
    </row>
    <row r="67" spans="1:20" ht="14.25">
      <c r="A67" s="130">
        <v>502</v>
      </c>
      <c r="B67" s="130">
        <v>1200</v>
      </c>
      <c r="C67" s="133">
        <v>105</v>
      </c>
      <c r="D67" s="133">
        <v>1095</v>
      </c>
      <c r="E67" s="134"/>
      <c r="G67" s="146">
        <v>502</v>
      </c>
      <c r="I67" s="146">
        <v>0</v>
      </c>
      <c r="J67" s="146">
        <v>800</v>
      </c>
      <c r="K67" s="146">
        <v>0</v>
      </c>
      <c r="N67" s="11" t="s">
        <v>26</v>
      </c>
      <c r="O67" s="13">
        <v>105</v>
      </c>
      <c r="P67" s="13">
        <v>1095</v>
      </c>
      <c r="Q67" s="13"/>
      <c r="R67" s="152">
        <f>SUM(O67:Q67)</f>
        <v>1200</v>
      </c>
      <c r="S67" s="3">
        <v>1200</v>
      </c>
      <c r="T67">
        <f>B67-S67</f>
        <v>0</v>
      </c>
    </row>
    <row r="68" spans="1:20" ht="14.25">
      <c r="A68" s="135">
        <v>503</v>
      </c>
      <c r="B68" s="136">
        <v>1010.2</v>
      </c>
      <c r="C68">
        <v>123</v>
      </c>
      <c r="D68">
        <v>887.2</v>
      </c>
      <c r="E68" s="137"/>
      <c r="G68" s="146">
        <v>503</v>
      </c>
      <c r="I68" s="146">
        <v>0</v>
      </c>
      <c r="J68" s="146">
        <v>30</v>
      </c>
      <c r="K68" s="146">
        <v>0</v>
      </c>
      <c r="N68" s="11" t="s">
        <v>27</v>
      </c>
      <c r="O68" s="13">
        <v>123</v>
      </c>
      <c r="P68" s="13">
        <v>887.2</v>
      </c>
      <c r="Q68" s="13"/>
      <c r="R68" s="152">
        <f aca="true" t="shared" si="7" ref="R68:R78">SUM(O68:Q68)</f>
        <v>1010.2</v>
      </c>
      <c r="S68" s="3">
        <v>1010.2</v>
      </c>
      <c r="T68">
        <f aca="true" t="shared" si="8" ref="T68:T79">B68-S68</f>
        <v>0</v>
      </c>
    </row>
    <row r="69" spans="1:20" ht="14.25">
      <c r="A69" s="135">
        <v>511</v>
      </c>
      <c r="B69" s="136">
        <v>425</v>
      </c>
      <c r="C69">
        <v>425</v>
      </c>
      <c r="E69" s="137">
        <v>0</v>
      </c>
      <c r="G69" s="146">
        <v>511</v>
      </c>
      <c r="I69" s="146">
        <v>425</v>
      </c>
      <c r="J69" s="146">
        <v>0</v>
      </c>
      <c r="K69" s="146">
        <v>0</v>
      </c>
      <c r="N69" s="11" t="s">
        <v>28</v>
      </c>
      <c r="O69" s="15">
        <v>425</v>
      </c>
      <c r="P69" s="13"/>
      <c r="Q69" s="13"/>
      <c r="R69" s="152">
        <f t="shared" si="7"/>
        <v>425</v>
      </c>
      <c r="S69" s="3">
        <v>370.7</v>
      </c>
      <c r="T69">
        <f t="shared" si="8"/>
        <v>54.30000000000001</v>
      </c>
    </row>
    <row r="70" spans="1:22" ht="14.25">
      <c r="A70" s="135">
        <v>522</v>
      </c>
      <c r="B70" s="136">
        <v>9477.1</v>
      </c>
      <c r="C70">
        <v>1498</v>
      </c>
      <c r="D70">
        <v>7979.1</v>
      </c>
      <c r="E70" s="137"/>
      <c r="G70" s="146">
        <v>522</v>
      </c>
      <c r="I70" s="146">
        <v>0</v>
      </c>
      <c r="J70" s="146">
        <v>0</v>
      </c>
      <c r="K70" s="146">
        <v>0</v>
      </c>
      <c r="N70" s="11" t="s">
        <v>29</v>
      </c>
      <c r="O70" s="13">
        <v>1498</v>
      </c>
      <c r="P70">
        <v>7979.1</v>
      </c>
      <c r="Q70" s="13"/>
      <c r="R70" s="152">
        <f t="shared" si="7"/>
        <v>9477.1</v>
      </c>
      <c r="S70" s="3">
        <v>9477.1</v>
      </c>
      <c r="T70">
        <f t="shared" si="8"/>
        <v>0</v>
      </c>
      <c r="V70">
        <f>D70-P70</f>
        <v>0</v>
      </c>
    </row>
    <row r="71" spans="1:22" ht="14.25">
      <c r="A71" s="135">
        <v>523</v>
      </c>
      <c r="B71" s="136">
        <v>12394.98</v>
      </c>
      <c r="C71">
        <v>1640</v>
      </c>
      <c r="D71">
        <v>10754.98</v>
      </c>
      <c r="E71" s="137"/>
      <c r="G71" s="146">
        <v>523</v>
      </c>
      <c r="I71" s="146">
        <v>100</v>
      </c>
      <c r="J71" s="146">
        <v>0</v>
      </c>
      <c r="K71" s="146">
        <v>0</v>
      </c>
      <c r="N71" s="11" t="s">
        <v>30</v>
      </c>
      <c r="O71" s="13">
        <v>1640</v>
      </c>
      <c r="P71" s="13">
        <v>10754.98</v>
      </c>
      <c r="Q71" s="13"/>
      <c r="R71" s="152">
        <f t="shared" si="7"/>
        <v>12394.98</v>
      </c>
      <c r="S71" s="3">
        <v>12394.98</v>
      </c>
      <c r="T71">
        <f t="shared" si="8"/>
        <v>0</v>
      </c>
      <c r="V71">
        <f>S71-B71</f>
        <v>0</v>
      </c>
    </row>
    <row r="72" spans="1:20" ht="14.25">
      <c r="A72" s="135">
        <v>524</v>
      </c>
      <c r="B72" s="136">
        <v>9080.12</v>
      </c>
      <c r="C72">
        <v>1596</v>
      </c>
      <c r="D72">
        <v>5772.87</v>
      </c>
      <c r="E72" s="137">
        <v>1711.25</v>
      </c>
      <c r="G72" s="146">
        <v>524</v>
      </c>
      <c r="I72" s="146">
        <v>0</v>
      </c>
      <c r="J72" s="146">
        <v>2363.6</v>
      </c>
      <c r="K72" s="146">
        <v>0</v>
      </c>
      <c r="N72" s="11" t="s">
        <v>31</v>
      </c>
      <c r="O72" s="13">
        <v>1596</v>
      </c>
      <c r="P72" s="13">
        <v>5772.87</v>
      </c>
      <c r="Q72" s="13">
        <v>1711.25</v>
      </c>
      <c r="R72" s="152">
        <f t="shared" si="7"/>
        <v>9080.119999999999</v>
      </c>
      <c r="S72" s="3">
        <v>8554.87</v>
      </c>
      <c r="T72">
        <f t="shared" si="8"/>
        <v>525.25</v>
      </c>
    </row>
    <row r="73" spans="1:20" ht="14.25">
      <c r="A73" s="135">
        <v>525</v>
      </c>
      <c r="B73" s="136">
        <v>17553</v>
      </c>
      <c r="C73">
        <v>2650</v>
      </c>
      <c r="D73">
        <v>9003</v>
      </c>
      <c r="E73" s="137">
        <v>5900</v>
      </c>
      <c r="G73" s="146">
        <v>525</v>
      </c>
      <c r="I73" s="146">
        <v>1718</v>
      </c>
      <c r="J73" s="146">
        <v>2097</v>
      </c>
      <c r="K73" s="146">
        <v>360</v>
      </c>
      <c r="N73" s="11" t="s">
        <v>32</v>
      </c>
      <c r="O73" s="13">
        <v>2650</v>
      </c>
      <c r="P73" s="13">
        <v>9003</v>
      </c>
      <c r="Q73" s="13">
        <v>5900</v>
      </c>
      <c r="R73" s="152">
        <f t="shared" si="7"/>
        <v>17553</v>
      </c>
      <c r="S73" s="3">
        <v>17553</v>
      </c>
      <c r="T73">
        <f t="shared" si="8"/>
        <v>0</v>
      </c>
    </row>
    <row r="74" spans="1:20" ht="14.25">
      <c r="A74" s="135">
        <v>527</v>
      </c>
      <c r="B74" s="136">
        <v>4639.46</v>
      </c>
      <c r="C74">
        <v>617</v>
      </c>
      <c r="D74">
        <v>4022.46</v>
      </c>
      <c r="E74" s="137"/>
      <c r="G74" s="146">
        <v>527</v>
      </c>
      <c r="I74" s="146">
        <v>0</v>
      </c>
      <c r="J74" s="146">
        <v>0</v>
      </c>
      <c r="K74" s="146">
        <v>0</v>
      </c>
      <c r="N74" s="11" t="s">
        <v>33</v>
      </c>
      <c r="O74" s="13">
        <v>617</v>
      </c>
      <c r="P74" s="13">
        <v>4022.46</v>
      </c>
      <c r="Q74" s="13"/>
      <c r="R74" s="152">
        <f t="shared" si="7"/>
        <v>4639.46</v>
      </c>
      <c r="S74" s="3">
        <v>4639.46</v>
      </c>
      <c r="T74">
        <f t="shared" si="8"/>
        <v>0</v>
      </c>
    </row>
    <row r="75" spans="1:20" ht="14.25">
      <c r="A75" s="135">
        <v>528</v>
      </c>
      <c r="B75" s="136">
        <v>11983.76</v>
      </c>
      <c r="C75">
        <v>1179</v>
      </c>
      <c r="D75">
        <v>10804.76</v>
      </c>
      <c r="E75" s="137"/>
      <c r="G75" s="146">
        <v>528</v>
      </c>
      <c r="I75" s="146">
        <v>137.97</v>
      </c>
      <c r="J75" s="146">
        <v>229.95</v>
      </c>
      <c r="K75" s="146">
        <v>0</v>
      </c>
      <c r="N75" s="11" t="s">
        <v>34</v>
      </c>
      <c r="O75" s="13">
        <v>1179</v>
      </c>
      <c r="P75" s="13">
        <v>10804.76</v>
      </c>
      <c r="Q75" s="13"/>
      <c r="R75" s="152">
        <f t="shared" si="7"/>
        <v>11983.76</v>
      </c>
      <c r="S75" s="3">
        <v>11933.76</v>
      </c>
      <c r="T75">
        <f t="shared" si="8"/>
        <v>50</v>
      </c>
    </row>
    <row r="76" spans="1:20" ht="14.25">
      <c r="A76" s="135">
        <v>529</v>
      </c>
      <c r="B76" s="136">
        <v>15031</v>
      </c>
      <c r="C76">
        <v>1988</v>
      </c>
      <c r="D76">
        <v>13043</v>
      </c>
      <c r="E76" s="137"/>
      <c r="G76" s="146">
        <v>529</v>
      </c>
      <c r="I76" s="146">
        <v>0</v>
      </c>
      <c r="J76" s="146">
        <v>0</v>
      </c>
      <c r="K76" s="146">
        <v>0</v>
      </c>
      <c r="N76" s="11" t="s">
        <v>35</v>
      </c>
      <c r="O76" s="13">
        <v>1988</v>
      </c>
      <c r="P76" s="13">
        <v>13043</v>
      </c>
      <c r="Q76" s="13"/>
      <c r="R76" s="152">
        <f t="shared" si="7"/>
        <v>15031</v>
      </c>
      <c r="S76" s="3">
        <v>15031</v>
      </c>
      <c r="T76">
        <f t="shared" si="8"/>
        <v>0</v>
      </c>
    </row>
    <row r="77" spans="1:20" ht="14.25">
      <c r="A77" s="135">
        <v>581</v>
      </c>
      <c r="B77" s="136">
        <v>1195</v>
      </c>
      <c r="C77">
        <v>340</v>
      </c>
      <c r="D77">
        <v>855</v>
      </c>
      <c r="E77" s="137"/>
      <c r="G77" s="146">
        <v>581</v>
      </c>
      <c r="I77" s="146">
        <v>0</v>
      </c>
      <c r="J77" s="146">
        <v>0</v>
      </c>
      <c r="K77" s="146">
        <v>0</v>
      </c>
      <c r="N77" s="11" t="s">
        <v>36</v>
      </c>
      <c r="O77" s="13">
        <v>340</v>
      </c>
      <c r="P77" s="13">
        <v>855</v>
      </c>
      <c r="Q77" s="13"/>
      <c r="R77" s="152">
        <f t="shared" si="7"/>
        <v>1195</v>
      </c>
      <c r="S77" s="3">
        <v>1195</v>
      </c>
      <c r="T77">
        <f t="shared" si="8"/>
        <v>0</v>
      </c>
    </row>
    <row r="78" spans="1:20" ht="14.25">
      <c r="A78" s="135">
        <v>582</v>
      </c>
      <c r="B78" s="136">
        <v>20625.35</v>
      </c>
      <c r="C78">
        <v>3176</v>
      </c>
      <c r="D78">
        <v>17449.35</v>
      </c>
      <c r="E78" s="137"/>
      <c r="G78" s="147">
        <v>582</v>
      </c>
      <c r="I78" s="147">
        <v>0</v>
      </c>
      <c r="J78" s="147">
        <v>0</v>
      </c>
      <c r="K78" s="147">
        <v>0</v>
      </c>
      <c r="N78" s="11" t="s">
        <v>37</v>
      </c>
      <c r="O78" s="13">
        <v>3176</v>
      </c>
      <c r="P78" s="13">
        <v>17449.35</v>
      </c>
      <c r="Q78" s="13"/>
      <c r="R78" s="152">
        <f t="shared" si="7"/>
        <v>20625.35</v>
      </c>
      <c r="S78" s="3">
        <v>20625.35</v>
      </c>
      <c r="T78">
        <f t="shared" si="8"/>
        <v>0</v>
      </c>
    </row>
    <row r="79" spans="2:20" ht="14.25">
      <c r="B79" s="136">
        <v>104614.97</v>
      </c>
      <c r="C79">
        <v>15337</v>
      </c>
      <c r="D79">
        <v>81666.72</v>
      </c>
      <c r="E79" s="137">
        <v>7611.25</v>
      </c>
      <c r="O79">
        <f>SUM(O67:O78)-425</f>
        <v>14912</v>
      </c>
      <c r="P79">
        <f>SUM(P67:P78)</f>
        <v>81666.72</v>
      </c>
      <c r="Q79">
        <f>SUM(Q67:Q78)</f>
        <v>7611.25</v>
      </c>
      <c r="R79">
        <f>SUM(R67:R78)</f>
        <v>104614.97</v>
      </c>
      <c r="S79">
        <f>SUM(S67:S78)</f>
        <v>103985.41999999998</v>
      </c>
      <c r="T79">
        <f t="shared" si="8"/>
        <v>629.5500000000175</v>
      </c>
    </row>
    <row r="81" spans="1:2" ht="14.25">
      <c r="A81" s="129">
        <v>502</v>
      </c>
      <c r="B81" s="151" t="s">
        <v>26</v>
      </c>
    </row>
    <row r="82" spans="1:2" ht="14.25">
      <c r="A82" s="129">
        <v>503</v>
      </c>
      <c r="B82" s="151" t="s">
        <v>27</v>
      </c>
    </row>
    <row r="83" spans="1:2" ht="14.25">
      <c r="A83" s="129">
        <v>511</v>
      </c>
      <c r="B83" s="151" t="s">
        <v>28</v>
      </c>
    </row>
    <row r="84" spans="1:2" ht="14.25">
      <c r="A84" s="129">
        <v>522</v>
      </c>
      <c r="B84" s="151" t="s">
        <v>29</v>
      </c>
    </row>
    <row r="85" spans="1:2" ht="14.25">
      <c r="A85" s="129">
        <v>523</v>
      </c>
      <c r="B85" s="151" t="s">
        <v>30</v>
      </c>
    </row>
    <row r="86" spans="1:2" ht="14.25">
      <c r="A86" s="129">
        <v>524</v>
      </c>
      <c r="B86" s="151" t="s">
        <v>31</v>
      </c>
    </row>
    <row r="87" spans="1:2" ht="14.25">
      <c r="A87" s="129">
        <v>525</v>
      </c>
      <c r="B87" s="151" t="s">
        <v>32</v>
      </c>
    </row>
    <row r="88" spans="1:2" ht="14.25">
      <c r="A88" s="129">
        <v>527</v>
      </c>
      <c r="B88" s="151" t="s">
        <v>33</v>
      </c>
    </row>
    <row r="89" spans="1:2" ht="14.25">
      <c r="A89" s="129">
        <v>528</v>
      </c>
      <c r="B89" s="151" t="s">
        <v>34</v>
      </c>
    </row>
    <row r="90" spans="1:2" ht="14.25">
      <c r="A90" s="129">
        <v>529</v>
      </c>
      <c r="B90" s="151" t="s">
        <v>35</v>
      </c>
    </row>
    <row r="91" spans="1:2" ht="14.25">
      <c r="A91" s="129">
        <v>581</v>
      </c>
      <c r="B91" s="151" t="s">
        <v>36</v>
      </c>
    </row>
    <row r="92" spans="1:2" ht="14.25">
      <c r="A92" s="129">
        <v>582</v>
      </c>
      <c r="B92" s="151" t="s">
        <v>37</v>
      </c>
    </row>
  </sheetData>
  <sheetProtection/>
  <mergeCells count="5">
    <mergeCell ref="A19:E19"/>
    <mergeCell ref="G19:K19"/>
    <mergeCell ref="B34:E34"/>
    <mergeCell ref="B49:E49"/>
    <mergeCell ref="B65:E6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226"/>
  <sheetViews>
    <sheetView showGridLines="0" showZeros="0" tabSelected="1" zoomScaleSheetLayoutView="86" workbookViewId="0" topLeftCell="A1">
      <pane xSplit="28440" topLeftCell="AE1" activePane="topLeft" state="split"/>
      <selection pane="topLeft" activeCell="F18" sqref="F18"/>
    </sheetView>
  </sheetViews>
  <sheetFormatPr defaultColWidth="9.00390625" defaultRowHeight="14.25"/>
  <cols>
    <col min="1" max="1" width="7.50390625" style="50" customWidth="1"/>
    <col min="2" max="2" width="17.875" style="50" customWidth="1"/>
    <col min="3" max="3" width="8.25390625" style="50" customWidth="1"/>
    <col min="4" max="4" width="4.375" style="50" customWidth="1"/>
    <col min="5" max="5" width="5.375" style="50" customWidth="1"/>
    <col min="6" max="6" width="18.375" style="50" customWidth="1"/>
    <col min="7" max="7" width="16.375" style="50" customWidth="1"/>
    <col min="8" max="8" width="8.125" style="50" customWidth="1"/>
    <col min="9" max="9" width="7.375" style="50" customWidth="1"/>
    <col min="10" max="10" width="8.375" style="50" customWidth="1"/>
    <col min="11" max="11" width="8.625" style="50" customWidth="1"/>
    <col min="12" max="12" width="9.125" style="50" customWidth="1"/>
    <col min="13" max="13" width="10.875" style="50" customWidth="1"/>
    <col min="14" max="14" width="7.625" style="50" customWidth="1"/>
    <col min="15" max="15" width="7.875" style="50" customWidth="1"/>
    <col min="16" max="18" width="6.625" style="50" customWidth="1"/>
    <col min="19" max="19" width="9.625" style="50" customWidth="1"/>
    <col min="20" max="20" width="11.25390625" style="50" customWidth="1"/>
    <col min="21" max="21" width="10.00390625" style="50" customWidth="1"/>
    <col min="22" max="24" width="6.75390625" style="50" customWidth="1"/>
    <col min="25" max="25" width="7.50390625" style="50" customWidth="1"/>
    <col min="26" max="26" width="7.875" style="50" customWidth="1"/>
    <col min="27" max="27" width="10.00390625" style="50" customWidth="1"/>
    <col min="28" max="30" width="6.75390625" style="50" customWidth="1"/>
    <col min="31" max="31" width="7.50390625" style="50" customWidth="1"/>
    <col min="32" max="32" width="9.625" style="50" customWidth="1"/>
    <col min="33" max="33" width="5.625" style="50" customWidth="1"/>
    <col min="34" max="34" width="9.50390625" style="50" customWidth="1"/>
    <col min="35" max="35" width="5.625" style="50" customWidth="1"/>
    <col min="36" max="36" width="10.00390625" style="50" customWidth="1"/>
    <col min="37" max="37" width="5.625" style="50" customWidth="1"/>
    <col min="38" max="38" width="7.875" style="50" customWidth="1"/>
    <col min="39" max="39" width="5.625" style="50" customWidth="1"/>
    <col min="40" max="40" width="17.125" style="50" customWidth="1"/>
    <col min="41" max="41" width="6.375" style="50" customWidth="1"/>
    <col min="42" max="42" width="6.375" style="50" hidden="1" customWidth="1"/>
    <col min="43" max="43" width="4.375" style="50" hidden="1" customWidth="1"/>
    <col min="44" max="16384" width="9.00390625" style="50" customWidth="1"/>
  </cols>
  <sheetData>
    <row r="1" spans="1:2" ht="18" customHeight="1">
      <c r="A1" s="51" t="s">
        <v>38</v>
      </c>
      <c r="B1" s="51"/>
    </row>
    <row r="2" spans="1:42" ht="45.75" customHeight="1">
      <c r="A2" s="52" t="s">
        <v>39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</row>
    <row r="3" spans="1:42" s="43" customFormat="1" ht="21.75" customHeight="1">
      <c r="A3" s="54"/>
      <c r="B3" s="54" t="s">
        <v>40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</row>
    <row r="4" spans="1:42" s="43" customFormat="1" ht="15" customHeight="1">
      <c r="A4" s="55" t="s">
        <v>41</v>
      </c>
      <c r="B4" s="56" t="s">
        <v>42</v>
      </c>
      <c r="C4" s="56" t="s">
        <v>43</v>
      </c>
      <c r="D4" s="56"/>
      <c r="E4" s="56"/>
      <c r="F4" s="56" t="s">
        <v>44</v>
      </c>
      <c r="G4" s="56"/>
      <c r="H4" s="56"/>
      <c r="I4" s="56"/>
      <c r="J4" s="56"/>
      <c r="K4" s="56"/>
      <c r="L4" s="66" t="s">
        <v>45</v>
      </c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56" t="s">
        <v>46</v>
      </c>
      <c r="AG4" s="56"/>
      <c r="AH4" s="56"/>
      <c r="AI4" s="56"/>
      <c r="AJ4" s="56"/>
      <c r="AK4" s="56"/>
      <c r="AL4" s="56"/>
      <c r="AM4" s="66" t="s">
        <v>47</v>
      </c>
      <c r="AN4" s="66"/>
      <c r="AO4" s="84" t="s">
        <v>48</v>
      </c>
      <c r="AP4" s="85"/>
    </row>
    <row r="5" spans="1:42" s="43" customFormat="1" ht="15" customHeight="1">
      <c r="A5" s="57"/>
      <c r="B5" s="58"/>
      <c r="C5" s="58" t="s">
        <v>49</v>
      </c>
      <c r="D5" s="58" t="s">
        <v>50</v>
      </c>
      <c r="E5" s="58" t="s">
        <v>51</v>
      </c>
      <c r="F5" s="58" t="s">
        <v>52</v>
      </c>
      <c r="G5" s="58" t="s">
        <v>53</v>
      </c>
      <c r="H5" s="58" t="s">
        <v>54</v>
      </c>
      <c r="I5" s="58"/>
      <c r="J5" s="58"/>
      <c r="K5" s="58"/>
      <c r="L5" s="58" t="s">
        <v>55</v>
      </c>
      <c r="M5" s="58"/>
      <c r="N5" s="58" t="s">
        <v>9</v>
      </c>
      <c r="O5" s="58"/>
      <c r="P5" s="58"/>
      <c r="Q5" s="58"/>
      <c r="R5" s="58"/>
      <c r="S5" s="58"/>
      <c r="T5" s="58" t="s">
        <v>10</v>
      </c>
      <c r="U5" s="58"/>
      <c r="V5" s="58"/>
      <c r="W5" s="58"/>
      <c r="X5" s="58"/>
      <c r="Y5" s="58"/>
      <c r="Z5" s="58" t="s">
        <v>56</v>
      </c>
      <c r="AA5" s="58"/>
      <c r="AB5" s="58"/>
      <c r="AC5" s="58"/>
      <c r="AD5" s="58"/>
      <c r="AE5" s="58"/>
      <c r="AF5" s="58" t="s">
        <v>55</v>
      </c>
      <c r="AG5" s="58" t="s">
        <v>57</v>
      </c>
      <c r="AH5" s="58" t="s">
        <v>22</v>
      </c>
      <c r="AI5" s="58" t="s">
        <v>58</v>
      </c>
      <c r="AJ5" s="58" t="s">
        <v>23</v>
      </c>
      <c r="AK5" s="58" t="s">
        <v>59</v>
      </c>
      <c r="AL5" s="58" t="s">
        <v>24</v>
      </c>
      <c r="AM5" s="82" t="s">
        <v>60</v>
      </c>
      <c r="AN5" s="82" t="s">
        <v>61</v>
      </c>
      <c r="AO5" s="86"/>
      <c r="AP5" s="85"/>
    </row>
    <row r="6" spans="1:42" s="43" customFormat="1" ht="31.5" customHeight="1">
      <c r="A6" s="57"/>
      <c r="B6" s="58"/>
      <c r="C6" s="58"/>
      <c r="D6" s="58"/>
      <c r="E6" s="58"/>
      <c r="F6" s="58"/>
      <c r="G6" s="58"/>
      <c r="H6" s="58" t="s">
        <v>8</v>
      </c>
      <c r="I6" s="58" t="s">
        <v>9</v>
      </c>
      <c r="J6" s="58" t="s">
        <v>10</v>
      </c>
      <c r="K6" s="58" t="s">
        <v>11</v>
      </c>
      <c r="L6" s="58" t="s">
        <v>62</v>
      </c>
      <c r="M6" s="58" t="s">
        <v>63</v>
      </c>
      <c r="N6" s="67" t="s">
        <v>64</v>
      </c>
      <c r="O6" s="68" t="s">
        <v>65</v>
      </c>
      <c r="P6" s="68" t="s">
        <v>66</v>
      </c>
      <c r="Q6" s="68" t="s">
        <v>67</v>
      </c>
      <c r="R6" s="68" t="s">
        <v>68</v>
      </c>
      <c r="S6" s="68" t="s">
        <v>69</v>
      </c>
      <c r="T6" s="67" t="s">
        <v>64</v>
      </c>
      <c r="U6" s="68" t="s">
        <v>70</v>
      </c>
      <c r="V6" s="68" t="s">
        <v>66</v>
      </c>
      <c r="W6" s="68" t="s">
        <v>67</v>
      </c>
      <c r="X6" s="68" t="s">
        <v>68</v>
      </c>
      <c r="Y6" s="68" t="s">
        <v>69</v>
      </c>
      <c r="Z6" s="67" t="s">
        <v>64</v>
      </c>
      <c r="AA6" s="68" t="s">
        <v>71</v>
      </c>
      <c r="AB6" s="68" t="s">
        <v>66</v>
      </c>
      <c r="AC6" s="68" t="s">
        <v>67</v>
      </c>
      <c r="AD6" s="68" t="s">
        <v>68</v>
      </c>
      <c r="AE6" s="68" t="s">
        <v>69</v>
      </c>
      <c r="AF6" s="58"/>
      <c r="AG6" s="58"/>
      <c r="AH6" s="58"/>
      <c r="AI6" s="58"/>
      <c r="AJ6" s="58"/>
      <c r="AK6" s="58"/>
      <c r="AL6" s="58"/>
      <c r="AM6" s="82"/>
      <c r="AN6" s="82"/>
      <c r="AO6" s="86"/>
      <c r="AP6" s="85"/>
    </row>
    <row r="7" spans="1:43" s="43" customFormat="1" ht="12">
      <c r="A7" s="57">
        <v>1</v>
      </c>
      <c r="B7" s="58">
        <v>2</v>
      </c>
      <c r="C7" s="58">
        <v>3</v>
      </c>
      <c r="D7" s="58">
        <v>4</v>
      </c>
      <c r="E7" s="58">
        <v>5</v>
      </c>
      <c r="F7" s="58">
        <v>6</v>
      </c>
      <c r="G7" s="58">
        <v>7</v>
      </c>
      <c r="H7" s="58">
        <v>8</v>
      </c>
      <c r="I7" s="58">
        <v>9</v>
      </c>
      <c r="J7" s="58">
        <v>10</v>
      </c>
      <c r="K7" s="58">
        <v>11</v>
      </c>
      <c r="L7" s="58">
        <v>12</v>
      </c>
      <c r="M7" s="58">
        <v>13</v>
      </c>
      <c r="N7" s="58">
        <v>14</v>
      </c>
      <c r="O7" s="58">
        <v>15</v>
      </c>
      <c r="P7" s="58">
        <v>16</v>
      </c>
      <c r="Q7" s="58">
        <v>17</v>
      </c>
      <c r="R7" s="58">
        <v>18</v>
      </c>
      <c r="S7" s="58">
        <v>19</v>
      </c>
      <c r="T7" s="58">
        <v>20</v>
      </c>
      <c r="U7" s="58">
        <v>21</v>
      </c>
      <c r="V7" s="58">
        <v>22</v>
      </c>
      <c r="W7" s="58">
        <v>23</v>
      </c>
      <c r="X7" s="58">
        <v>24</v>
      </c>
      <c r="Y7" s="58">
        <v>25</v>
      </c>
      <c r="Z7" s="58">
        <v>26</v>
      </c>
      <c r="AA7" s="58">
        <v>27</v>
      </c>
      <c r="AB7" s="58">
        <v>28</v>
      </c>
      <c r="AC7" s="58">
        <v>29</v>
      </c>
      <c r="AD7" s="58">
        <v>30</v>
      </c>
      <c r="AE7" s="58">
        <v>31</v>
      </c>
      <c r="AF7" s="58">
        <v>32</v>
      </c>
      <c r="AG7" s="58">
        <v>33</v>
      </c>
      <c r="AH7" s="58">
        <v>34</v>
      </c>
      <c r="AI7" s="58">
        <v>35</v>
      </c>
      <c r="AJ7" s="58">
        <v>36</v>
      </c>
      <c r="AK7" s="58">
        <v>37</v>
      </c>
      <c r="AL7" s="58">
        <v>38</v>
      </c>
      <c r="AM7" s="58">
        <v>39</v>
      </c>
      <c r="AN7" s="58">
        <v>40</v>
      </c>
      <c r="AO7" s="87">
        <v>41</v>
      </c>
      <c r="AP7" s="88"/>
      <c r="AQ7" s="89"/>
    </row>
    <row r="8" spans="1:42" s="44" customFormat="1" ht="22.5" customHeight="1">
      <c r="A8" s="59" t="s">
        <v>6</v>
      </c>
      <c r="B8" s="11"/>
      <c r="C8" s="11"/>
      <c r="D8" s="11"/>
      <c r="E8" s="11"/>
      <c r="F8" s="11"/>
      <c r="G8" s="11"/>
      <c r="H8" s="11">
        <f>SUM(H9:H222)</f>
        <v>686.9309999999999</v>
      </c>
      <c r="I8" s="11">
        <f aca="true" t="shared" si="0" ref="I8:N8">SUM(I9:I222)</f>
        <v>101.16099999999999</v>
      </c>
      <c r="J8" s="11">
        <f t="shared" si="0"/>
        <v>418.90800000000013</v>
      </c>
      <c r="K8" s="11">
        <f t="shared" si="0"/>
        <v>166.86200000000008</v>
      </c>
      <c r="L8" s="11">
        <f t="shared" si="0"/>
        <v>558.0590000000001</v>
      </c>
      <c r="M8" s="11">
        <f t="shared" si="0"/>
        <v>104560.67000000001</v>
      </c>
      <c r="N8" s="11">
        <f t="shared" si="0"/>
        <v>66.52100000000002</v>
      </c>
      <c r="O8" s="69"/>
      <c r="P8" s="69"/>
      <c r="Q8" s="69"/>
      <c r="R8" s="69"/>
      <c r="S8" s="72">
        <f>SUM(S9:S222)</f>
        <v>25961.879999999997</v>
      </c>
      <c r="T8" s="11">
        <f>SUM(T9:T222)</f>
        <v>324.84299999999996</v>
      </c>
      <c r="U8" s="69"/>
      <c r="V8" s="69"/>
      <c r="W8" s="69"/>
      <c r="X8" s="69"/>
      <c r="Y8" s="11">
        <f>SUM(Y9:Y222)</f>
        <v>62908.1</v>
      </c>
      <c r="Z8" s="11">
        <f>SUM(Z9:Z222)</f>
        <v>166.69500000000005</v>
      </c>
      <c r="AA8" s="69"/>
      <c r="AB8" s="69"/>
      <c r="AC8" s="69"/>
      <c r="AD8" s="69"/>
      <c r="AE8" s="11">
        <f aca="true" t="shared" si="1" ref="AE8:AL8">SUM(AE9:AE222)</f>
        <v>15690.689999999995</v>
      </c>
      <c r="AF8" s="11">
        <f t="shared" si="1"/>
        <v>104614.97</v>
      </c>
      <c r="AG8" s="11">
        <f t="shared" si="1"/>
        <v>0</v>
      </c>
      <c r="AH8" s="11">
        <f t="shared" si="1"/>
        <v>15337.000000000004</v>
      </c>
      <c r="AI8" s="11">
        <f t="shared" si="1"/>
        <v>0</v>
      </c>
      <c r="AJ8" s="11">
        <f t="shared" si="1"/>
        <v>81666.72</v>
      </c>
      <c r="AK8" s="11">
        <f t="shared" si="1"/>
        <v>0</v>
      </c>
      <c r="AL8" s="11">
        <f t="shared" si="1"/>
        <v>7611.25</v>
      </c>
      <c r="AM8" s="69"/>
      <c r="AN8" s="69"/>
      <c r="AO8" s="90"/>
      <c r="AP8" s="91"/>
    </row>
    <row r="9" spans="1:42" s="45" customFormat="1" ht="24" customHeight="1">
      <c r="A9" s="60">
        <v>1</v>
      </c>
      <c r="B9" s="61" t="s">
        <v>72</v>
      </c>
      <c r="C9" s="61" t="s">
        <v>26</v>
      </c>
      <c r="D9" s="61" t="s">
        <v>73</v>
      </c>
      <c r="E9" s="61" t="s">
        <v>74</v>
      </c>
      <c r="F9" s="11" t="s">
        <v>75</v>
      </c>
      <c r="G9" s="11" t="s">
        <v>76</v>
      </c>
      <c r="H9" s="11">
        <f>SUM(I9:K9)</f>
        <v>5.441</v>
      </c>
      <c r="I9" s="11"/>
      <c r="J9" s="11">
        <v>5.441</v>
      </c>
      <c r="K9" s="11"/>
      <c r="L9" s="11">
        <f>N9+T9+Z9</f>
        <v>5.441</v>
      </c>
      <c r="M9" s="11">
        <f>S9+Y9+AE9</f>
        <v>1200</v>
      </c>
      <c r="N9" s="11"/>
      <c r="O9" s="70"/>
      <c r="P9" s="70"/>
      <c r="Q9" s="70"/>
      <c r="R9" s="70"/>
      <c r="S9" s="70"/>
      <c r="T9" s="70">
        <v>5.441</v>
      </c>
      <c r="U9" s="11" t="s">
        <v>77</v>
      </c>
      <c r="V9" s="70">
        <v>5</v>
      </c>
      <c r="W9" s="11" t="s">
        <v>78</v>
      </c>
      <c r="X9" s="11" t="s">
        <v>79</v>
      </c>
      <c r="Y9" s="70">
        <v>1200</v>
      </c>
      <c r="Z9" s="70"/>
      <c r="AA9" s="70"/>
      <c r="AB9" s="70"/>
      <c r="AC9" s="70"/>
      <c r="AD9" s="70"/>
      <c r="AE9" s="70"/>
      <c r="AF9" s="70">
        <f>SUM(AG9:AL9)</f>
        <v>1200</v>
      </c>
      <c r="AG9" s="70"/>
      <c r="AH9" s="70">
        <v>105</v>
      </c>
      <c r="AI9" s="70"/>
      <c r="AJ9" s="70">
        <v>1095</v>
      </c>
      <c r="AK9" s="70"/>
      <c r="AL9" s="70">
        <v>0</v>
      </c>
      <c r="AM9" s="11" t="s">
        <v>80</v>
      </c>
      <c r="AN9" s="70">
        <v>17807397779</v>
      </c>
      <c r="AO9" s="92"/>
      <c r="AP9" s="93"/>
    </row>
    <row r="10" spans="1:42" s="45" customFormat="1" ht="24" customHeight="1">
      <c r="A10" s="62">
        <v>2</v>
      </c>
      <c r="B10" s="11" t="s">
        <v>81</v>
      </c>
      <c r="C10" s="11" t="s">
        <v>27</v>
      </c>
      <c r="D10" s="11" t="s">
        <v>82</v>
      </c>
      <c r="E10" s="11" t="s">
        <v>83</v>
      </c>
      <c r="F10" s="11" t="s">
        <v>75</v>
      </c>
      <c r="G10" s="11" t="s">
        <v>84</v>
      </c>
      <c r="H10" s="11">
        <f aca="true" t="shared" si="2" ref="H10:H73">SUM(I10:K10)</f>
        <v>1.1</v>
      </c>
      <c r="I10" s="11"/>
      <c r="J10" s="11"/>
      <c r="K10" s="11">
        <v>1.1</v>
      </c>
      <c r="L10" s="11">
        <f aca="true" t="shared" si="3" ref="L10:L41">N10+T10+Z10</f>
        <v>1.1</v>
      </c>
      <c r="M10" s="11">
        <f aca="true" t="shared" si="4" ref="M10:M41">S10+Y10+AE10</f>
        <v>66</v>
      </c>
      <c r="N10" s="11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>
        <v>1.1</v>
      </c>
      <c r="AA10" s="11" t="s">
        <v>83</v>
      </c>
      <c r="AB10" s="70">
        <v>3.5</v>
      </c>
      <c r="AC10" s="11" t="s">
        <v>85</v>
      </c>
      <c r="AD10" s="11" t="s">
        <v>86</v>
      </c>
      <c r="AE10" s="70">
        <v>66</v>
      </c>
      <c r="AF10" s="70">
        <f aca="true" t="shared" si="5" ref="AF10:AF73">SUM(AG10:AL10)</f>
        <v>66</v>
      </c>
      <c r="AG10" s="70"/>
      <c r="AH10" s="70">
        <v>10</v>
      </c>
      <c r="AI10" s="70"/>
      <c r="AJ10" s="70">
        <v>56</v>
      </c>
      <c r="AK10" s="70"/>
      <c r="AL10" s="70">
        <v>0</v>
      </c>
      <c r="AM10" s="11" t="s">
        <v>87</v>
      </c>
      <c r="AN10" s="70">
        <v>18173927601</v>
      </c>
      <c r="AO10" s="92"/>
      <c r="AP10" s="93"/>
    </row>
    <row r="11" spans="1:42" s="45" customFormat="1" ht="24" customHeight="1">
      <c r="A11" s="60">
        <v>3</v>
      </c>
      <c r="B11" s="11" t="s">
        <v>88</v>
      </c>
      <c r="C11" s="11" t="s">
        <v>27</v>
      </c>
      <c r="D11" s="11" t="s">
        <v>89</v>
      </c>
      <c r="E11" s="11" t="s">
        <v>90</v>
      </c>
      <c r="F11" s="11" t="s">
        <v>75</v>
      </c>
      <c r="G11" s="11" t="s">
        <v>91</v>
      </c>
      <c r="H11" s="11">
        <f t="shared" si="2"/>
        <v>0.9</v>
      </c>
      <c r="I11" s="11"/>
      <c r="J11" s="11"/>
      <c r="K11" s="11">
        <v>0.9</v>
      </c>
      <c r="L11" s="11">
        <f t="shared" si="3"/>
        <v>0.9</v>
      </c>
      <c r="M11" s="11">
        <f t="shared" si="4"/>
        <v>54</v>
      </c>
      <c r="N11" s="11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>
        <v>0.9</v>
      </c>
      <c r="AA11" s="11" t="s">
        <v>90</v>
      </c>
      <c r="AB11" s="70">
        <v>3.5</v>
      </c>
      <c r="AC11" s="11" t="s">
        <v>85</v>
      </c>
      <c r="AD11" s="11" t="s">
        <v>86</v>
      </c>
      <c r="AE11" s="70">
        <v>54</v>
      </c>
      <c r="AF11" s="70">
        <f t="shared" si="5"/>
        <v>54</v>
      </c>
      <c r="AG11" s="70"/>
      <c r="AH11" s="70">
        <v>9</v>
      </c>
      <c r="AI11" s="70"/>
      <c r="AJ11" s="70">
        <v>45</v>
      </c>
      <c r="AK11" s="70"/>
      <c r="AL11" s="70">
        <v>0</v>
      </c>
      <c r="AM11" s="11" t="s">
        <v>92</v>
      </c>
      <c r="AN11" s="70">
        <v>18175958968</v>
      </c>
      <c r="AO11" s="92"/>
      <c r="AP11" s="93"/>
    </row>
    <row r="12" spans="1:42" s="45" customFormat="1" ht="24" customHeight="1">
      <c r="A12" s="62">
        <v>4</v>
      </c>
      <c r="B12" s="11" t="s">
        <v>93</v>
      </c>
      <c r="C12" s="11" t="s">
        <v>27</v>
      </c>
      <c r="D12" s="11" t="s">
        <v>94</v>
      </c>
      <c r="E12" s="11" t="s">
        <v>95</v>
      </c>
      <c r="F12" s="11" t="s">
        <v>75</v>
      </c>
      <c r="G12" s="11" t="s">
        <v>96</v>
      </c>
      <c r="H12" s="11">
        <f t="shared" si="2"/>
        <v>3</v>
      </c>
      <c r="I12" s="11"/>
      <c r="J12" s="11">
        <v>3</v>
      </c>
      <c r="K12" s="11"/>
      <c r="L12" s="11">
        <f t="shared" si="3"/>
        <v>3</v>
      </c>
      <c r="M12" s="11">
        <f t="shared" si="4"/>
        <v>450</v>
      </c>
      <c r="N12" s="11"/>
      <c r="O12" s="70"/>
      <c r="P12" s="70"/>
      <c r="Q12" s="70"/>
      <c r="R12" s="70"/>
      <c r="S12" s="70"/>
      <c r="T12" s="70">
        <v>3</v>
      </c>
      <c r="U12" s="11" t="s">
        <v>97</v>
      </c>
      <c r="V12" s="70">
        <v>5</v>
      </c>
      <c r="W12" s="11" t="s">
        <v>85</v>
      </c>
      <c r="X12" s="11" t="s">
        <v>86</v>
      </c>
      <c r="Y12" s="70">
        <v>450</v>
      </c>
      <c r="Z12" s="70"/>
      <c r="AA12" s="70"/>
      <c r="AB12" s="70"/>
      <c r="AC12" s="70"/>
      <c r="AD12" s="70"/>
      <c r="AE12" s="70"/>
      <c r="AF12" s="70">
        <f t="shared" si="5"/>
        <v>450</v>
      </c>
      <c r="AG12" s="70"/>
      <c r="AH12" s="70">
        <v>50</v>
      </c>
      <c r="AI12" s="70"/>
      <c r="AJ12" s="70">
        <v>400</v>
      </c>
      <c r="AK12" s="70"/>
      <c r="AL12" s="70">
        <v>0</v>
      </c>
      <c r="AM12" s="11" t="s">
        <v>98</v>
      </c>
      <c r="AN12" s="70">
        <v>13807399953</v>
      </c>
      <c r="AO12" s="92"/>
      <c r="AP12" s="93"/>
    </row>
    <row r="13" spans="1:42" s="45" customFormat="1" ht="24" customHeight="1">
      <c r="A13" s="60">
        <v>5</v>
      </c>
      <c r="B13" s="11" t="s">
        <v>99</v>
      </c>
      <c r="C13" s="11" t="s">
        <v>27</v>
      </c>
      <c r="D13" s="11" t="s">
        <v>89</v>
      </c>
      <c r="E13" s="11" t="s">
        <v>100</v>
      </c>
      <c r="F13" s="11" t="s">
        <v>75</v>
      </c>
      <c r="G13" s="11" t="s">
        <v>101</v>
      </c>
      <c r="H13" s="11">
        <f t="shared" si="2"/>
        <v>0.67</v>
      </c>
      <c r="I13" s="11"/>
      <c r="J13" s="11"/>
      <c r="K13" s="11">
        <v>0.67</v>
      </c>
      <c r="L13" s="11">
        <f t="shared" si="3"/>
        <v>0.67</v>
      </c>
      <c r="M13" s="11">
        <f t="shared" si="4"/>
        <v>40.2</v>
      </c>
      <c r="N13" s="11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>
        <v>0.67</v>
      </c>
      <c r="AA13" s="11" t="s">
        <v>100</v>
      </c>
      <c r="AB13" s="70">
        <v>3.5</v>
      </c>
      <c r="AC13" s="11" t="s">
        <v>85</v>
      </c>
      <c r="AD13" s="11" t="s">
        <v>86</v>
      </c>
      <c r="AE13" s="70">
        <v>40.2</v>
      </c>
      <c r="AF13" s="70">
        <f t="shared" si="5"/>
        <v>40.2</v>
      </c>
      <c r="AG13" s="70"/>
      <c r="AH13" s="70">
        <v>7</v>
      </c>
      <c r="AI13" s="70"/>
      <c r="AJ13" s="70">
        <v>33.2</v>
      </c>
      <c r="AK13" s="70"/>
      <c r="AL13" s="70">
        <v>0</v>
      </c>
      <c r="AM13" s="11" t="s">
        <v>102</v>
      </c>
      <c r="AN13" s="70">
        <v>18175958968</v>
      </c>
      <c r="AO13" s="92"/>
      <c r="AP13" s="93"/>
    </row>
    <row r="14" spans="1:42" s="45" customFormat="1" ht="24" customHeight="1">
      <c r="A14" s="62">
        <v>6</v>
      </c>
      <c r="B14" s="11" t="s">
        <v>103</v>
      </c>
      <c r="C14" s="11" t="s">
        <v>27</v>
      </c>
      <c r="D14" s="11" t="s">
        <v>104</v>
      </c>
      <c r="E14" s="11" t="s">
        <v>105</v>
      </c>
      <c r="F14" s="11" t="s">
        <v>75</v>
      </c>
      <c r="G14" s="11" t="s">
        <v>106</v>
      </c>
      <c r="H14" s="11">
        <f t="shared" si="2"/>
        <v>2</v>
      </c>
      <c r="I14" s="11"/>
      <c r="J14" s="11">
        <v>2</v>
      </c>
      <c r="K14" s="11"/>
      <c r="L14" s="11">
        <f t="shared" si="3"/>
        <v>2</v>
      </c>
      <c r="M14" s="11">
        <f t="shared" si="4"/>
        <v>400</v>
      </c>
      <c r="N14" s="11"/>
      <c r="O14" s="70"/>
      <c r="P14" s="70"/>
      <c r="Q14" s="70"/>
      <c r="R14" s="70"/>
      <c r="S14" s="70"/>
      <c r="T14" s="70">
        <v>2</v>
      </c>
      <c r="U14" s="11" t="s">
        <v>107</v>
      </c>
      <c r="V14" s="70">
        <v>5</v>
      </c>
      <c r="W14" s="11" t="s">
        <v>85</v>
      </c>
      <c r="X14" s="11" t="s">
        <v>86</v>
      </c>
      <c r="Y14" s="70">
        <v>400</v>
      </c>
      <c r="Z14" s="70"/>
      <c r="AA14" s="70"/>
      <c r="AB14" s="70"/>
      <c r="AC14" s="70"/>
      <c r="AD14" s="70"/>
      <c r="AE14" s="70"/>
      <c r="AF14" s="70">
        <f t="shared" si="5"/>
        <v>400</v>
      </c>
      <c r="AG14" s="70"/>
      <c r="AH14" s="70">
        <v>47</v>
      </c>
      <c r="AI14" s="70"/>
      <c r="AJ14" s="70">
        <v>353</v>
      </c>
      <c r="AK14" s="70"/>
      <c r="AL14" s="70">
        <v>0</v>
      </c>
      <c r="AM14" s="11" t="s">
        <v>108</v>
      </c>
      <c r="AN14" s="70">
        <v>13874207702</v>
      </c>
      <c r="AO14" s="92"/>
      <c r="AP14" s="93"/>
    </row>
    <row r="15" spans="1:42" s="45" customFormat="1" ht="24" customHeight="1">
      <c r="A15" s="60">
        <v>7</v>
      </c>
      <c r="B15" s="63" t="s">
        <v>109</v>
      </c>
      <c r="C15" s="61" t="s">
        <v>28</v>
      </c>
      <c r="D15" s="61" t="s">
        <v>110</v>
      </c>
      <c r="E15" s="61" t="s">
        <v>111</v>
      </c>
      <c r="F15" s="11" t="s">
        <v>112</v>
      </c>
      <c r="G15" s="11" t="s">
        <v>113</v>
      </c>
      <c r="H15" s="11">
        <f t="shared" si="2"/>
        <v>10.736</v>
      </c>
      <c r="I15" s="11"/>
      <c r="J15" s="11">
        <v>10.736</v>
      </c>
      <c r="K15" s="11"/>
      <c r="L15" s="11">
        <f t="shared" si="3"/>
        <v>6.736</v>
      </c>
      <c r="M15" s="11">
        <f t="shared" si="4"/>
        <v>370.7</v>
      </c>
      <c r="N15" s="11"/>
      <c r="O15" s="70"/>
      <c r="P15" s="70"/>
      <c r="Q15" s="70"/>
      <c r="R15" s="70"/>
      <c r="S15" s="70"/>
      <c r="T15" s="70">
        <v>6.736</v>
      </c>
      <c r="U15" s="11" t="s">
        <v>114</v>
      </c>
      <c r="V15" s="70">
        <v>5</v>
      </c>
      <c r="W15" s="11" t="s">
        <v>115</v>
      </c>
      <c r="X15" s="11" t="s">
        <v>86</v>
      </c>
      <c r="Y15" s="70">
        <v>370.7</v>
      </c>
      <c r="Z15" s="70"/>
      <c r="AA15" s="70"/>
      <c r="AB15" s="70"/>
      <c r="AC15" s="70"/>
      <c r="AD15" s="70"/>
      <c r="AE15" s="70"/>
      <c r="AF15" s="70">
        <f t="shared" si="5"/>
        <v>425</v>
      </c>
      <c r="AG15" s="70">
        <v>0</v>
      </c>
      <c r="AH15" s="70">
        <v>425</v>
      </c>
      <c r="AI15" s="70">
        <v>0</v>
      </c>
      <c r="AJ15" s="70">
        <v>0</v>
      </c>
      <c r="AK15" s="70">
        <v>0</v>
      </c>
      <c r="AL15" s="70">
        <v>0</v>
      </c>
      <c r="AM15" s="11" t="s">
        <v>116</v>
      </c>
      <c r="AN15" s="70">
        <v>18229591369</v>
      </c>
      <c r="AO15" s="92"/>
      <c r="AP15" s="93"/>
    </row>
    <row r="16" spans="1:42" s="45" customFormat="1" ht="24" customHeight="1">
      <c r="A16" s="62">
        <v>8</v>
      </c>
      <c r="B16" s="64" t="s">
        <v>117</v>
      </c>
      <c r="C16" s="65" t="s">
        <v>37</v>
      </c>
      <c r="D16" s="65" t="s">
        <v>118</v>
      </c>
      <c r="E16" s="65" t="s">
        <v>119</v>
      </c>
      <c r="F16" s="11" t="s">
        <v>75</v>
      </c>
      <c r="G16" s="65" t="s">
        <v>120</v>
      </c>
      <c r="H16" s="11">
        <f t="shared" si="2"/>
        <v>1.11</v>
      </c>
      <c r="I16" s="11"/>
      <c r="J16" s="11"/>
      <c r="K16" s="71">
        <v>1.11</v>
      </c>
      <c r="L16" s="11">
        <f t="shared" si="3"/>
        <v>0.79</v>
      </c>
      <c r="M16" s="11">
        <f t="shared" si="4"/>
        <v>79</v>
      </c>
      <c r="N16" s="11"/>
      <c r="O16" s="70"/>
      <c r="P16" s="70"/>
      <c r="Q16" s="70"/>
      <c r="R16" s="65"/>
      <c r="S16" s="70"/>
      <c r="T16" s="73"/>
      <c r="U16" s="70"/>
      <c r="V16" s="70"/>
      <c r="W16" s="70"/>
      <c r="X16" s="11"/>
      <c r="Y16" s="79"/>
      <c r="Z16" s="11">
        <v>0.79</v>
      </c>
      <c r="AA16" s="72" t="str">
        <f aca="true" t="shared" si="6" ref="AA16:AA23">E16</f>
        <v>玉京村</v>
      </c>
      <c r="AB16" s="70">
        <v>4.5</v>
      </c>
      <c r="AC16" s="80" t="s">
        <v>121</v>
      </c>
      <c r="AD16" s="11" t="s">
        <v>86</v>
      </c>
      <c r="AE16" s="79">
        <v>79</v>
      </c>
      <c r="AF16" s="70">
        <f t="shared" si="5"/>
        <v>79</v>
      </c>
      <c r="AG16" s="70"/>
      <c r="AH16" s="70">
        <v>7.69</v>
      </c>
      <c r="AI16" s="70"/>
      <c r="AJ16" s="70">
        <v>71.31</v>
      </c>
      <c r="AK16" s="70"/>
      <c r="AL16" s="70">
        <v>0</v>
      </c>
      <c r="AM16" s="11" t="s">
        <v>122</v>
      </c>
      <c r="AN16" s="83">
        <v>13973596866</v>
      </c>
      <c r="AO16" s="94"/>
      <c r="AP16" s="93"/>
    </row>
    <row r="17" spans="1:42" s="45" customFormat="1" ht="24" customHeight="1">
      <c r="A17" s="60">
        <v>9</v>
      </c>
      <c r="B17" s="64" t="s">
        <v>123</v>
      </c>
      <c r="C17" s="65" t="s">
        <v>37</v>
      </c>
      <c r="D17" s="65" t="s">
        <v>124</v>
      </c>
      <c r="E17" s="65" t="s">
        <v>125</v>
      </c>
      <c r="F17" s="11" t="s">
        <v>75</v>
      </c>
      <c r="G17" s="65" t="s">
        <v>126</v>
      </c>
      <c r="H17" s="11">
        <f t="shared" si="2"/>
        <v>0.7</v>
      </c>
      <c r="I17" s="11"/>
      <c r="J17" s="11">
        <v>0.7</v>
      </c>
      <c r="K17" s="11"/>
      <c r="L17" s="11">
        <f t="shared" si="3"/>
        <v>1.032</v>
      </c>
      <c r="M17" s="11">
        <f t="shared" si="4"/>
        <v>206.4</v>
      </c>
      <c r="N17" s="11"/>
      <c r="O17" s="70"/>
      <c r="P17" s="70"/>
      <c r="Q17" s="70"/>
      <c r="R17" s="65"/>
      <c r="S17" s="74"/>
      <c r="T17" s="75">
        <v>1.032</v>
      </c>
      <c r="U17" s="64" t="s">
        <v>127</v>
      </c>
      <c r="V17" s="11">
        <v>4.5</v>
      </c>
      <c r="W17" s="11" t="s">
        <v>121</v>
      </c>
      <c r="X17" s="11" t="s">
        <v>86</v>
      </c>
      <c r="Y17" s="74">
        <v>206.4</v>
      </c>
      <c r="Z17" s="70"/>
      <c r="AA17" s="70"/>
      <c r="AB17" s="70"/>
      <c r="AC17" s="70"/>
      <c r="AD17" s="11"/>
      <c r="AE17" s="74"/>
      <c r="AF17" s="70">
        <f t="shared" si="5"/>
        <v>206.39999999999998</v>
      </c>
      <c r="AG17" s="70"/>
      <c r="AH17" s="70">
        <v>24.95</v>
      </c>
      <c r="AI17" s="70"/>
      <c r="AJ17" s="70">
        <v>181.45</v>
      </c>
      <c r="AK17" s="70"/>
      <c r="AL17" s="70">
        <v>0</v>
      </c>
      <c r="AM17" s="80" t="s">
        <v>128</v>
      </c>
      <c r="AN17" s="80">
        <v>13574991215</v>
      </c>
      <c r="AO17" s="94"/>
      <c r="AP17" s="93"/>
    </row>
    <row r="18" spans="1:42" s="45" customFormat="1" ht="24" customHeight="1">
      <c r="A18" s="62">
        <v>10</v>
      </c>
      <c r="B18" s="64" t="s">
        <v>129</v>
      </c>
      <c r="C18" s="65" t="s">
        <v>37</v>
      </c>
      <c r="D18" s="65" t="s">
        <v>130</v>
      </c>
      <c r="E18" s="65" t="s">
        <v>131</v>
      </c>
      <c r="F18" s="11" t="s">
        <v>75</v>
      </c>
      <c r="G18" s="65" t="s">
        <v>132</v>
      </c>
      <c r="H18" s="11">
        <f t="shared" si="2"/>
        <v>0.34</v>
      </c>
      <c r="I18" s="11"/>
      <c r="J18" s="11"/>
      <c r="K18" s="71">
        <v>0.34</v>
      </c>
      <c r="L18" s="11">
        <f t="shared" si="3"/>
        <v>0.3</v>
      </c>
      <c r="M18" s="11">
        <f t="shared" si="4"/>
        <v>30</v>
      </c>
      <c r="N18" s="11"/>
      <c r="O18" s="70"/>
      <c r="P18" s="70"/>
      <c r="Q18" s="70"/>
      <c r="R18" s="65"/>
      <c r="S18" s="70"/>
      <c r="T18" s="76"/>
      <c r="U18" s="70"/>
      <c r="V18" s="70"/>
      <c r="W18" s="11"/>
      <c r="X18" s="11"/>
      <c r="Y18" s="79"/>
      <c r="Z18" s="76">
        <v>0.3</v>
      </c>
      <c r="AA18" s="72" t="str">
        <f t="shared" si="6"/>
        <v>茶子山村</v>
      </c>
      <c r="AB18" s="70">
        <v>4.5</v>
      </c>
      <c r="AC18" s="81" t="s">
        <v>121</v>
      </c>
      <c r="AD18" s="11" t="s">
        <v>86</v>
      </c>
      <c r="AE18" s="79">
        <v>30</v>
      </c>
      <c r="AF18" s="70">
        <f t="shared" si="5"/>
        <v>30</v>
      </c>
      <c r="AG18" s="70"/>
      <c r="AH18" s="70">
        <v>2.94</v>
      </c>
      <c r="AI18" s="70"/>
      <c r="AJ18" s="70">
        <v>27.06</v>
      </c>
      <c r="AK18" s="70"/>
      <c r="AL18" s="70">
        <v>0</v>
      </c>
      <c r="AM18" s="81" t="s">
        <v>133</v>
      </c>
      <c r="AN18" s="81">
        <v>13973938636</v>
      </c>
      <c r="AO18" s="94"/>
      <c r="AP18" s="93"/>
    </row>
    <row r="19" spans="1:42" s="45" customFormat="1" ht="24" customHeight="1">
      <c r="A19" s="60">
        <v>11</v>
      </c>
      <c r="B19" s="64" t="s">
        <v>134</v>
      </c>
      <c r="C19" s="65" t="s">
        <v>37</v>
      </c>
      <c r="D19" s="65" t="s">
        <v>135</v>
      </c>
      <c r="E19" s="65" t="s">
        <v>136</v>
      </c>
      <c r="F19" s="11" t="s">
        <v>75</v>
      </c>
      <c r="G19" s="65" t="s">
        <v>137</v>
      </c>
      <c r="H19" s="11">
        <f t="shared" si="2"/>
        <v>0.43</v>
      </c>
      <c r="I19" s="11"/>
      <c r="J19" s="11"/>
      <c r="K19" s="71">
        <v>0.43</v>
      </c>
      <c r="L19" s="11">
        <f t="shared" si="3"/>
        <v>0.98</v>
      </c>
      <c r="M19" s="11">
        <f t="shared" si="4"/>
        <v>98</v>
      </c>
      <c r="N19" s="11"/>
      <c r="O19" s="70"/>
      <c r="P19" s="70"/>
      <c r="Q19" s="70"/>
      <c r="R19" s="65"/>
      <c r="S19" s="70"/>
      <c r="T19" s="73"/>
      <c r="U19" s="70"/>
      <c r="V19" s="70"/>
      <c r="W19" s="70"/>
      <c r="X19" s="11"/>
      <c r="Y19" s="79"/>
      <c r="Z19" s="73">
        <v>0.98</v>
      </c>
      <c r="AA19" s="72" t="str">
        <f t="shared" si="6"/>
        <v>车家坪村</v>
      </c>
      <c r="AB19" s="70">
        <v>4.5</v>
      </c>
      <c r="AC19" s="81" t="s">
        <v>121</v>
      </c>
      <c r="AD19" s="11" t="s">
        <v>86</v>
      </c>
      <c r="AE19" s="79">
        <v>98</v>
      </c>
      <c r="AF19" s="70">
        <f t="shared" si="5"/>
        <v>98</v>
      </c>
      <c r="AG19" s="70"/>
      <c r="AH19" s="70">
        <v>9.55</v>
      </c>
      <c r="AI19" s="70"/>
      <c r="AJ19" s="70">
        <v>88.45</v>
      </c>
      <c r="AK19" s="70"/>
      <c r="AL19" s="70">
        <v>0</v>
      </c>
      <c r="AM19" s="81" t="s">
        <v>138</v>
      </c>
      <c r="AN19" s="81">
        <v>15115995352</v>
      </c>
      <c r="AO19" s="94"/>
      <c r="AP19" s="93"/>
    </row>
    <row r="20" spans="1:42" s="45" customFormat="1" ht="24" customHeight="1">
      <c r="A20" s="62">
        <v>12</v>
      </c>
      <c r="B20" s="64" t="s">
        <v>139</v>
      </c>
      <c r="C20" s="65" t="s">
        <v>37</v>
      </c>
      <c r="D20" s="65" t="s">
        <v>140</v>
      </c>
      <c r="E20" s="65" t="s">
        <v>141</v>
      </c>
      <c r="F20" s="11" t="s">
        <v>75</v>
      </c>
      <c r="G20" s="65" t="s">
        <v>142</v>
      </c>
      <c r="H20" s="11">
        <f t="shared" si="2"/>
        <v>0.64</v>
      </c>
      <c r="I20" s="11"/>
      <c r="J20" s="11"/>
      <c r="K20" s="71">
        <v>0.64</v>
      </c>
      <c r="L20" s="11">
        <f t="shared" si="3"/>
        <v>0.67</v>
      </c>
      <c r="M20" s="11">
        <f t="shared" si="4"/>
        <v>67</v>
      </c>
      <c r="N20" s="11"/>
      <c r="O20" s="70"/>
      <c r="P20" s="70"/>
      <c r="Q20" s="70"/>
      <c r="R20" s="65"/>
      <c r="S20" s="70"/>
      <c r="T20" s="73"/>
      <c r="U20" s="70"/>
      <c r="V20" s="70"/>
      <c r="W20" s="70"/>
      <c r="X20" s="11"/>
      <c r="Y20" s="79"/>
      <c r="Z20" s="73">
        <v>0.67</v>
      </c>
      <c r="AA20" s="72" t="str">
        <f t="shared" si="6"/>
        <v>南冲村</v>
      </c>
      <c r="AB20" s="70">
        <v>4.5</v>
      </c>
      <c r="AC20" s="81" t="s">
        <v>121</v>
      </c>
      <c r="AD20" s="11" t="s">
        <v>86</v>
      </c>
      <c r="AE20" s="79">
        <v>67</v>
      </c>
      <c r="AF20" s="70">
        <f t="shared" si="5"/>
        <v>67</v>
      </c>
      <c r="AG20" s="70"/>
      <c r="AH20" s="70">
        <v>6.53</v>
      </c>
      <c r="AI20" s="70"/>
      <c r="AJ20" s="70">
        <v>60.47</v>
      </c>
      <c r="AK20" s="70"/>
      <c r="AL20" s="70">
        <v>0</v>
      </c>
      <c r="AM20" s="81" t="s">
        <v>143</v>
      </c>
      <c r="AN20" s="81">
        <v>13107381619</v>
      </c>
      <c r="AO20" s="94"/>
      <c r="AP20" s="93"/>
    </row>
    <row r="21" spans="1:42" s="45" customFormat="1" ht="24" customHeight="1">
      <c r="A21" s="60">
        <v>13</v>
      </c>
      <c r="B21" s="64" t="s">
        <v>144</v>
      </c>
      <c r="C21" s="65" t="s">
        <v>37</v>
      </c>
      <c r="D21" s="65" t="s">
        <v>145</v>
      </c>
      <c r="E21" s="65" t="s">
        <v>146</v>
      </c>
      <c r="F21" s="11" t="s">
        <v>75</v>
      </c>
      <c r="G21" s="65" t="s">
        <v>147</v>
      </c>
      <c r="H21" s="11">
        <f t="shared" si="2"/>
        <v>1.15</v>
      </c>
      <c r="I21" s="11"/>
      <c r="J21" s="11"/>
      <c r="K21" s="71">
        <v>1.15</v>
      </c>
      <c r="L21" s="11">
        <f t="shared" si="3"/>
        <v>1.13</v>
      </c>
      <c r="M21" s="11">
        <f t="shared" si="4"/>
        <v>113</v>
      </c>
      <c r="N21" s="11"/>
      <c r="O21" s="70"/>
      <c r="P21" s="70"/>
      <c r="Q21" s="70"/>
      <c r="R21" s="65"/>
      <c r="S21" s="70"/>
      <c r="T21" s="77"/>
      <c r="U21" s="70"/>
      <c r="V21" s="70"/>
      <c r="W21" s="70"/>
      <c r="X21" s="11"/>
      <c r="Y21" s="79"/>
      <c r="Z21" s="77">
        <v>1.13</v>
      </c>
      <c r="AA21" s="72" t="str">
        <f t="shared" si="6"/>
        <v>秀才村</v>
      </c>
      <c r="AB21" s="70">
        <v>4.5</v>
      </c>
      <c r="AC21" s="81" t="s">
        <v>121</v>
      </c>
      <c r="AD21" s="11" t="s">
        <v>86</v>
      </c>
      <c r="AE21" s="79">
        <v>113</v>
      </c>
      <c r="AF21" s="70">
        <f t="shared" si="5"/>
        <v>113</v>
      </c>
      <c r="AG21" s="70"/>
      <c r="AH21" s="70">
        <v>11.01</v>
      </c>
      <c r="AI21" s="70"/>
      <c r="AJ21" s="70">
        <v>101.99</v>
      </c>
      <c r="AK21" s="70"/>
      <c r="AL21" s="70">
        <v>0</v>
      </c>
      <c r="AM21" s="81" t="s">
        <v>148</v>
      </c>
      <c r="AN21" s="81">
        <v>13873990845</v>
      </c>
      <c r="AO21" s="94"/>
      <c r="AP21" s="93"/>
    </row>
    <row r="22" spans="1:42" s="45" customFormat="1" ht="24" customHeight="1">
      <c r="A22" s="62">
        <v>14</v>
      </c>
      <c r="B22" s="64" t="s">
        <v>149</v>
      </c>
      <c r="C22" s="65" t="s">
        <v>37</v>
      </c>
      <c r="D22" s="65" t="s">
        <v>124</v>
      </c>
      <c r="E22" s="65" t="s">
        <v>150</v>
      </c>
      <c r="F22" s="11" t="s">
        <v>75</v>
      </c>
      <c r="G22" s="65" t="s">
        <v>151</v>
      </c>
      <c r="H22" s="11">
        <f t="shared" si="2"/>
        <v>0.66</v>
      </c>
      <c r="I22" s="11"/>
      <c r="J22" s="11"/>
      <c r="K22" s="71">
        <v>0.66</v>
      </c>
      <c r="L22" s="11">
        <f t="shared" si="3"/>
        <v>0.63</v>
      </c>
      <c r="M22" s="11">
        <f t="shared" si="4"/>
        <v>63</v>
      </c>
      <c r="N22" s="11"/>
      <c r="O22" s="70"/>
      <c r="P22" s="70"/>
      <c r="Q22" s="70"/>
      <c r="R22" s="65"/>
      <c r="S22" s="70"/>
      <c r="T22" s="73"/>
      <c r="U22" s="70"/>
      <c r="V22" s="70"/>
      <c r="W22" s="70"/>
      <c r="X22" s="11"/>
      <c r="Y22" s="79"/>
      <c r="Z22" s="73">
        <v>0.63</v>
      </c>
      <c r="AA22" s="72" t="str">
        <f t="shared" si="6"/>
        <v>贺家村</v>
      </c>
      <c r="AB22" s="70">
        <v>4.5</v>
      </c>
      <c r="AC22" s="81" t="s">
        <v>121</v>
      </c>
      <c r="AD22" s="11" t="s">
        <v>86</v>
      </c>
      <c r="AE22" s="79">
        <v>63</v>
      </c>
      <c r="AF22" s="70">
        <f t="shared" si="5"/>
        <v>63</v>
      </c>
      <c r="AG22" s="70"/>
      <c r="AH22" s="70">
        <v>6.14</v>
      </c>
      <c r="AI22" s="70"/>
      <c r="AJ22" s="70">
        <v>56.86</v>
      </c>
      <c r="AK22" s="70"/>
      <c r="AL22" s="70">
        <v>0</v>
      </c>
      <c r="AM22" s="81" t="s">
        <v>128</v>
      </c>
      <c r="AN22" s="81">
        <v>13574991215</v>
      </c>
      <c r="AO22" s="94"/>
      <c r="AP22" s="93"/>
    </row>
    <row r="23" spans="1:42" s="45" customFormat="1" ht="24" customHeight="1">
      <c r="A23" s="60">
        <v>15</v>
      </c>
      <c r="B23" s="64" t="s">
        <v>152</v>
      </c>
      <c r="C23" s="65" t="s">
        <v>37</v>
      </c>
      <c r="D23" s="65" t="s">
        <v>153</v>
      </c>
      <c r="E23" s="65" t="s">
        <v>154</v>
      </c>
      <c r="F23" s="11" t="s">
        <v>75</v>
      </c>
      <c r="G23" s="65" t="s">
        <v>155</v>
      </c>
      <c r="H23" s="11">
        <f t="shared" si="2"/>
        <v>0.31</v>
      </c>
      <c r="I23" s="11"/>
      <c r="J23" s="11"/>
      <c r="K23" s="71">
        <v>0.31</v>
      </c>
      <c r="L23" s="11">
        <f t="shared" si="3"/>
        <v>0.31</v>
      </c>
      <c r="M23" s="11">
        <f t="shared" si="4"/>
        <v>31</v>
      </c>
      <c r="N23" s="11"/>
      <c r="O23" s="70"/>
      <c r="P23" s="70"/>
      <c r="Q23" s="70"/>
      <c r="R23" s="65"/>
      <c r="S23" s="70"/>
      <c r="T23" s="73"/>
      <c r="U23" s="70"/>
      <c r="V23" s="70"/>
      <c r="W23" s="70"/>
      <c r="X23" s="11"/>
      <c r="Y23" s="79"/>
      <c r="Z23" s="73">
        <v>0.31</v>
      </c>
      <c r="AA23" s="72" t="str">
        <f t="shared" si="6"/>
        <v>民范村</v>
      </c>
      <c r="AB23" s="70">
        <v>4.5</v>
      </c>
      <c r="AC23" s="81" t="s">
        <v>121</v>
      </c>
      <c r="AD23" s="11" t="s">
        <v>86</v>
      </c>
      <c r="AE23" s="79">
        <v>31</v>
      </c>
      <c r="AF23" s="70">
        <f t="shared" si="5"/>
        <v>31</v>
      </c>
      <c r="AG23" s="70"/>
      <c r="AH23" s="70">
        <v>3.02</v>
      </c>
      <c r="AI23" s="70"/>
      <c r="AJ23" s="70">
        <v>27.98</v>
      </c>
      <c r="AK23" s="70"/>
      <c r="AL23" s="70">
        <v>0</v>
      </c>
      <c r="AM23" s="81" t="s">
        <v>156</v>
      </c>
      <c r="AN23" s="81">
        <v>18390795656</v>
      </c>
      <c r="AO23" s="94"/>
      <c r="AP23" s="93"/>
    </row>
    <row r="24" spans="1:42" s="45" customFormat="1" ht="24" customHeight="1">
      <c r="A24" s="62">
        <v>16</v>
      </c>
      <c r="B24" s="64" t="s">
        <v>157</v>
      </c>
      <c r="C24" s="65" t="s">
        <v>37</v>
      </c>
      <c r="D24" s="65" t="s">
        <v>158</v>
      </c>
      <c r="E24" s="65" t="s">
        <v>159</v>
      </c>
      <c r="F24" s="11" t="s">
        <v>75</v>
      </c>
      <c r="G24" s="65" t="s">
        <v>160</v>
      </c>
      <c r="H24" s="11">
        <f t="shared" si="2"/>
        <v>3.55</v>
      </c>
      <c r="I24" s="11"/>
      <c r="J24" s="11">
        <v>3.55</v>
      </c>
      <c r="K24" s="11"/>
      <c r="L24" s="11">
        <f t="shared" si="3"/>
        <v>0.782</v>
      </c>
      <c r="M24" s="11">
        <f t="shared" si="4"/>
        <v>156.42</v>
      </c>
      <c r="N24" s="11"/>
      <c r="O24" s="70"/>
      <c r="P24" s="70"/>
      <c r="Q24" s="70"/>
      <c r="R24" s="65"/>
      <c r="S24" s="77"/>
      <c r="T24" s="78">
        <v>0.782</v>
      </c>
      <c r="U24" s="64" t="s">
        <v>161</v>
      </c>
      <c r="V24" s="11">
        <v>4.5</v>
      </c>
      <c r="W24" s="11" t="s">
        <v>121</v>
      </c>
      <c r="X24" s="11" t="s">
        <v>86</v>
      </c>
      <c r="Y24" s="77">
        <v>156.42</v>
      </c>
      <c r="Z24" s="70"/>
      <c r="AA24" s="70"/>
      <c r="AB24" s="70"/>
      <c r="AC24" s="70"/>
      <c r="AD24" s="11"/>
      <c r="AE24" s="77"/>
      <c r="AF24" s="70">
        <f t="shared" si="5"/>
        <v>156.42</v>
      </c>
      <c r="AG24" s="70"/>
      <c r="AH24" s="70">
        <v>18.91</v>
      </c>
      <c r="AI24" s="70"/>
      <c r="AJ24" s="70">
        <v>137.51</v>
      </c>
      <c r="AK24" s="70"/>
      <c r="AL24" s="70">
        <v>0</v>
      </c>
      <c r="AM24" s="81" t="s">
        <v>162</v>
      </c>
      <c r="AN24" s="81">
        <v>13873911422</v>
      </c>
      <c r="AO24" s="94"/>
      <c r="AP24" s="93"/>
    </row>
    <row r="25" spans="1:42" s="45" customFormat="1" ht="24" customHeight="1">
      <c r="A25" s="60">
        <v>17</v>
      </c>
      <c r="B25" s="64" t="s">
        <v>163</v>
      </c>
      <c r="C25" s="65" t="s">
        <v>37</v>
      </c>
      <c r="D25" s="65" t="s">
        <v>164</v>
      </c>
      <c r="E25" s="65" t="s">
        <v>165</v>
      </c>
      <c r="F25" s="11" t="s">
        <v>75</v>
      </c>
      <c r="G25" s="65" t="s">
        <v>166</v>
      </c>
      <c r="H25" s="11">
        <f t="shared" si="2"/>
        <v>0.82</v>
      </c>
      <c r="I25" s="11"/>
      <c r="J25" s="11"/>
      <c r="K25" s="71">
        <v>0.82</v>
      </c>
      <c r="L25" s="11">
        <f t="shared" si="3"/>
        <v>1.09</v>
      </c>
      <c r="M25" s="11">
        <f t="shared" si="4"/>
        <v>109</v>
      </c>
      <c r="N25" s="11"/>
      <c r="O25" s="70"/>
      <c r="P25" s="70"/>
      <c r="Q25" s="70"/>
      <c r="R25" s="65"/>
      <c r="S25" s="70"/>
      <c r="T25" s="77"/>
      <c r="U25" s="70"/>
      <c r="V25" s="70"/>
      <c r="W25" s="70"/>
      <c r="X25" s="11"/>
      <c r="Y25" s="79"/>
      <c r="Z25" s="77">
        <v>1.09</v>
      </c>
      <c r="AA25" s="72" t="str">
        <f aca="true" t="shared" si="7" ref="AA25:AA29">E25</f>
        <v>杨柳村</v>
      </c>
      <c r="AB25" s="70">
        <v>4.5</v>
      </c>
      <c r="AC25" s="81" t="s">
        <v>121</v>
      </c>
      <c r="AD25" s="11" t="s">
        <v>86</v>
      </c>
      <c r="AE25" s="79">
        <v>109</v>
      </c>
      <c r="AF25" s="70">
        <f t="shared" si="5"/>
        <v>109</v>
      </c>
      <c r="AG25" s="70"/>
      <c r="AH25" s="70">
        <v>10.62</v>
      </c>
      <c r="AI25" s="70"/>
      <c r="AJ25" s="70">
        <v>98.38</v>
      </c>
      <c r="AK25" s="70"/>
      <c r="AL25" s="70">
        <v>0</v>
      </c>
      <c r="AM25" s="81" t="s">
        <v>167</v>
      </c>
      <c r="AN25" s="81">
        <v>13365898618</v>
      </c>
      <c r="AO25" s="94"/>
      <c r="AP25" s="93"/>
    </row>
    <row r="26" spans="1:42" s="45" customFormat="1" ht="24" customHeight="1">
      <c r="A26" s="62">
        <v>18</v>
      </c>
      <c r="B26" s="64" t="s">
        <v>168</v>
      </c>
      <c r="C26" s="65" t="s">
        <v>37</v>
      </c>
      <c r="D26" s="65" t="s">
        <v>169</v>
      </c>
      <c r="E26" s="65" t="s">
        <v>170</v>
      </c>
      <c r="F26" s="11" t="s">
        <v>171</v>
      </c>
      <c r="G26" s="65" t="s">
        <v>172</v>
      </c>
      <c r="H26" s="11">
        <f t="shared" si="2"/>
        <v>1.82</v>
      </c>
      <c r="I26" s="11"/>
      <c r="J26" s="11">
        <v>1.82</v>
      </c>
      <c r="K26" s="11"/>
      <c r="L26" s="11">
        <f t="shared" si="3"/>
        <v>1.2</v>
      </c>
      <c r="M26" s="11">
        <f t="shared" si="4"/>
        <v>240</v>
      </c>
      <c r="N26" s="11"/>
      <c r="O26" s="70"/>
      <c r="P26" s="70"/>
      <c r="Q26" s="70"/>
      <c r="R26" s="65"/>
      <c r="S26" s="79"/>
      <c r="T26" s="74">
        <v>1.2</v>
      </c>
      <c r="U26" s="65" t="s">
        <v>173</v>
      </c>
      <c r="V26" s="11">
        <v>4.5</v>
      </c>
      <c r="W26" s="11" t="s">
        <v>121</v>
      </c>
      <c r="X26" s="11" t="s">
        <v>86</v>
      </c>
      <c r="Y26" s="79">
        <v>240</v>
      </c>
      <c r="Z26" s="70"/>
      <c r="AA26" s="70"/>
      <c r="AB26" s="70"/>
      <c r="AC26" s="70"/>
      <c r="AD26" s="11"/>
      <c r="AE26" s="79"/>
      <c r="AF26" s="70">
        <f t="shared" si="5"/>
        <v>240</v>
      </c>
      <c r="AG26" s="70"/>
      <c r="AH26" s="70">
        <v>29.01</v>
      </c>
      <c r="AI26" s="70"/>
      <c r="AJ26" s="70">
        <v>210.99</v>
      </c>
      <c r="AK26" s="70"/>
      <c r="AL26" s="70">
        <v>0</v>
      </c>
      <c r="AM26" s="81" t="s">
        <v>174</v>
      </c>
      <c r="AN26" s="81">
        <v>15607396688</v>
      </c>
      <c r="AO26" s="94"/>
      <c r="AP26" s="93"/>
    </row>
    <row r="27" spans="1:42" s="45" customFormat="1" ht="24" customHeight="1">
      <c r="A27" s="60">
        <v>19</v>
      </c>
      <c r="B27" s="64" t="s">
        <v>175</v>
      </c>
      <c r="C27" s="65" t="s">
        <v>37</v>
      </c>
      <c r="D27" s="65" t="s">
        <v>153</v>
      </c>
      <c r="E27" s="65" t="s">
        <v>154</v>
      </c>
      <c r="F27" s="11" t="s">
        <v>75</v>
      </c>
      <c r="G27" s="65" t="s">
        <v>176</v>
      </c>
      <c r="H27" s="11">
        <f t="shared" si="2"/>
        <v>0.31</v>
      </c>
      <c r="I27" s="11"/>
      <c r="J27" s="11"/>
      <c r="K27" s="71">
        <v>0.31</v>
      </c>
      <c r="L27" s="11">
        <f t="shared" si="3"/>
        <v>0.31</v>
      </c>
      <c r="M27" s="11">
        <f t="shared" si="4"/>
        <v>31</v>
      </c>
      <c r="N27" s="11"/>
      <c r="O27" s="70"/>
      <c r="P27" s="70"/>
      <c r="Q27" s="70"/>
      <c r="R27" s="65"/>
      <c r="S27" s="70"/>
      <c r="T27" s="73"/>
      <c r="U27" s="70"/>
      <c r="V27" s="70"/>
      <c r="W27" s="70"/>
      <c r="X27" s="11"/>
      <c r="Y27" s="79"/>
      <c r="Z27" s="73">
        <v>0.31</v>
      </c>
      <c r="AA27" s="72" t="str">
        <f t="shared" si="7"/>
        <v>民范村</v>
      </c>
      <c r="AB27" s="70">
        <v>4.5</v>
      </c>
      <c r="AC27" s="81" t="s">
        <v>121</v>
      </c>
      <c r="AD27" s="11" t="s">
        <v>86</v>
      </c>
      <c r="AE27" s="79">
        <v>31</v>
      </c>
      <c r="AF27" s="70">
        <f t="shared" si="5"/>
        <v>31</v>
      </c>
      <c r="AG27" s="70"/>
      <c r="AH27" s="70">
        <v>3.02</v>
      </c>
      <c r="AI27" s="70"/>
      <c r="AJ27" s="70">
        <v>27.98</v>
      </c>
      <c r="AK27" s="70"/>
      <c r="AL27" s="70">
        <v>0</v>
      </c>
      <c r="AM27" s="81" t="s">
        <v>156</v>
      </c>
      <c r="AN27" s="81">
        <v>18390795656</v>
      </c>
      <c r="AO27" s="94"/>
      <c r="AP27" s="93"/>
    </row>
    <row r="28" spans="1:42" s="45" customFormat="1" ht="24" customHeight="1">
      <c r="A28" s="62">
        <v>20</v>
      </c>
      <c r="B28" s="64" t="s">
        <v>177</v>
      </c>
      <c r="C28" s="65" t="s">
        <v>37</v>
      </c>
      <c r="D28" s="65" t="s">
        <v>178</v>
      </c>
      <c r="E28" s="65" t="s">
        <v>179</v>
      </c>
      <c r="F28" s="11" t="s">
        <v>75</v>
      </c>
      <c r="G28" s="65" t="s">
        <v>180</v>
      </c>
      <c r="H28" s="11">
        <f t="shared" si="2"/>
        <v>0.53</v>
      </c>
      <c r="I28" s="11"/>
      <c r="J28" s="11"/>
      <c r="K28" s="71">
        <v>0.53</v>
      </c>
      <c r="L28" s="11">
        <f t="shared" si="3"/>
        <v>0.53</v>
      </c>
      <c r="M28" s="11">
        <f t="shared" si="4"/>
        <v>53</v>
      </c>
      <c r="N28" s="11"/>
      <c r="O28" s="70"/>
      <c r="P28" s="70"/>
      <c r="Q28" s="70"/>
      <c r="R28" s="65"/>
      <c r="S28" s="70"/>
      <c r="T28" s="73"/>
      <c r="U28" s="70"/>
      <c r="V28" s="70"/>
      <c r="W28" s="70"/>
      <c r="X28" s="11"/>
      <c r="Y28" s="79"/>
      <c r="Z28" s="73">
        <v>0.53</v>
      </c>
      <c r="AA28" s="72" t="str">
        <f t="shared" si="7"/>
        <v>永旺村</v>
      </c>
      <c r="AB28" s="70">
        <v>4.5</v>
      </c>
      <c r="AC28" s="81" t="s">
        <v>121</v>
      </c>
      <c r="AD28" s="11" t="s">
        <v>86</v>
      </c>
      <c r="AE28" s="79">
        <v>53</v>
      </c>
      <c r="AF28" s="70">
        <f t="shared" si="5"/>
        <v>53</v>
      </c>
      <c r="AG28" s="70"/>
      <c r="AH28" s="70">
        <v>5.16</v>
      </c>
      <c r="AI28" s="70"/>
      <c r="AJ28" s="70">
        <v>47.84</v>
      </c>
      <c r="AK28" s="70"/>
      <c r="AL28" s="70">
        <v>0</v>
      </c>
      <c r="AM28" s="81" t="s">
        <v>181</v>
      </c>
      <c r="AN28" s="81">
        <v>18173969222</v>
      </c>
      <c r="AO28" s="94"/>
      <c r="AP28" s="93"/>
    </row>
    <row r="29" spans="1:42" s="45" customFormat="1" ht="24" customHeight="1">
      <c r="A29" s="60">
        <v>21</v>
      </c>
      <c r="B29" s="64" t="s">
        <v>182</v>
      </c>
      <c r="C29" s="65" t="s">
        <v>37</v>
      </c>
      <c r="D29" s="65" t="s">
        <v>183</v>
      </c>
      <c r="E29" s="65" t="s">
        <v>184</v>
      </c>
      <c r="F29" s="11" t="s">
        <v>75</v>
      </c>
      <c r="G29" s="65" t="s">
        <v>185</v>
      </c>
      <c r="H29" s="11">
        <f t="shared" si="2"/>
        <v>0.54</v>
      </c>
      <c r="I29" s="11"/>
      <c r="J29" s="11"/>
      <c r="K29" s="71">
        <v>0.54</v>
      </c>
      <c r="L29" s="11">
        <f t="shared" si="3"/>
        <v>0.54</v>
      </c>
      <c r="M29" s="11">
        <f t="shared" si="4"/>
        <v>54</v>
      </c>
      <c r="N29" s="11"/>
      <c r="O29" s="70"/>
      <c r="P29" s="70"/>
      <c r="Q29" s="70"/>
      <c r="R29" s="65"/>
      <c r="S29" s="70"/>
      <c r="T29" s="73"/>
      <c r="U29" s="70"/>
      <c r="V29" s="70"/>
      <c r="W29" s="70"/>
      <c r="X29" s="11"/>
      <c r="Y29" s="79"/>
      <c r="Z29" s="73">
        <v>0.54</v>
      </c>
      <c r="AA29" s="72" t="str">
        <f t="shared" si="7"/>
        <v>高桥村</v>
      </c>
      <c r="AB29" s="70">
        <v>4.5</v>
      </c>
      <c r="AC29" s="81" t="s">
        <v>121</v>
      </c>
      <c r="AD29" s="11" t="s">
        <v>86</v>
      </c>
      <c r="AE29" s="79">
        <v>54</v>
      </c>
      <c r="AF29" s="70">
        <f t="shared" si="5"/>
        <v>54</v>
      </c>
      <c r="AG29" s="70"/>
      <c r="AH29" s="70">
        <v>5.26</v>
      </c>
      <c r="AI29" s="70"/>
      <c r="AJ29" s="70">
        <v>48.74</v>
      </c>
      <c r="AK29" s="70"/>
      <c r="AL29" s="70">
        <v>0</v>
      </c>
      <c r="AM29" s="81" t="s">
        <v>186</v>
      </c>
      <c r="AN29" s="81">
        <v>13107393755</v>
      </c>
      <c r="AO29" s="94"/>
      <c r="AP29" s="93"/>
    </row>
    <row r="30" spans="1:42" s="45" customFormat="1" ht="24" customHeight="1">
      <c r="A30" s="62">
        <v>22</v>
      </c>
      <c r="B30" s="64" t="s">
        <v>187</v>
      </c>
      <c r="C30" s="65" t="s">
        <v>37</v>
      </c>
      <c r="D30" s="65" t="s">
        <v>188</v>
      </c>
      <c r="E30" s="65" t="s">
        <v>189</v>
      </c>
      <c r="F30" s="11" t="s">
        <v>75</v>
      </c>
      <c r="G30" s="65" t="s">
        <v>190</v>
      </c>
      <c r="H30" s="11">
        <f t="shared" si="2"/>
        <v>3.68</v>
      </c>
      <c r="I30" s="11"/>
      <c r="J30" s="11">
        <v>3.68</v>
      </c>
      <c r="K30" s="11"/>
      <c r="L30" s="11">
        <f t="shared" si="3"/>
        <v>3.305</v>
      </c>
      <c r="M30" s="11">
        <f t="shared" si="4"/>
        <v>661</v>
      </c>
      <c r="N30" s="11"/>
      <c r="O30" s="70"/>
      <c r="P30" s="70"/>
      <c r="Q30" s="70"/>
      <c r="R30" s="65"/>
      <c r="S30" s="79"/>
      <c r="T30" s="75">
        <v>3.305</v>
      </c>
      <c r="U30" s="11" t="s">
        <v>191</v>
      </c>
      <c r="V30" s="11">
        <v>4.5</v>
      </c>
      <c r="W30" s="11" t="s">
        <v>121</v>
      </c>
      <c r="X30" s="11" t="s">
        <v>86</v>
      </c>
      <c r="Y30" s="79">
        <v>661</v>
      </c>
      <c r="Z30" s="70"/>
      <c r="AA30" s="70"/>
      <c r="AB30" s="70"/>
      <c r="AC30" s="70"/>
      <c r="AD30" s="11"/>
      <c r="AE30" s="79"/>
      <c r="AF30" s="70">
        <f t="shared" si="5"/>
        <v>661</v>
      </c>
      <c r="AG30" s="70"/>
      <c r="AH30" s="70">
        <v>79.91</v>
      </c>
      <c r="AI30" s="70"/>
      <c r="AJ30" s="70">
        <v>581.09</v>
      </c>
      <c r="AK30" s="70"/>
      <c r="AL30" s="70">
        <v>0</v>
      </c>
      <c r="AM30" s="81" t="s">
        <v>192</v>
      </c>
      <c r="AN30" s="81">
        <v>17673842888</v>
      </c>
      <c r="AO30" s="94"/>
      <c r="AP30" s="93"/>
    </row>
    <row r="31" spans="1:42" s="45" customFormat="1" ht="24" customHeight="1">
      <c r="A31" s="60">
        <v>23</v>
      </c>
      <c r="B31" s="64" t="s">
        <v>193</v>
      </c>
      <c r="C31" s="65" t="s">
        <v>37</v>
      </c>
      <c r="D31" s="65" t="s">
        <v>130</v>
      </c>
      <c r="E31" s="65" t="s">
        <v>194</v>
      </c>
      <c r="F31" s="11" t="s">
        <v>75</v>
      </c>
      <c r="G31" s="65" t="s">
        <v>195</v>
      </c>
      <c r="H31" s="11">
        <f t="shared" si="2"/>
        <v>0.69</v>
      </c>
      <c r="I31" s="11"/>
      <c r="J31" s="11"/>
      <c r="K31" s="71">
        <v>0.69</v>
      </c>
      <c r="L31" s="11">
        <f t="shared" si="3"/>
        <v>0.85</v>
      </c>
      <c r="M31" s="11">
        <f t="shared" si="4"/>
        <v>85</v>
      </c>
      <c r="N31" s="11"/>
      <c r="O31" s="70"/>
      <c r="P31" s="70"/>
      <c r="Q31" s="70"/>
      <c r="R31" s="65"/>
      <c r="S31" s="70"/>
      <c r="T31" s="73"/>
      <c r="U31" s="70"/>
      <c r="V31" s="70"/>
      <c r="W31" s="70"/>
      <c r="X31" s="11"/>
      <c r="Y31" s="79"/>
      <c r="Z31" s="73">
        <v>0.85</v>
      </c>
      <c r="AA31" s="72" t="str">
        <f aca="true" t="shared" si="8" ref="AA31:AA33">E31</f>
        <v>白鹿村</v>
      </c>
      <c r="AB31" s="70">
        <v>4.5</v>
      </c>
      <c r="AC31" s="81" t="s">
        <v>121</v>
      </c>
      <c r="AD31" s="11" t="s">
        <v>86</v>
      </c>
      <c r="AE31" s="79">
        <v>85</v>
      </c>
      <c r="AF31" s="70">
        <f t="shared" si="5"/>
        <v>85</v>
      </c>
      <c r="AG31" s="70"/>
      <c r="AH31" s="70">
        <v>8.28</v>
      </c>
      <c r="AI31" s="70"/>
      <c r="AJ31" s="70">
        <v>76.72</v>
      </c>
      <c r="AK31" s="70"/>
      <c r="AL31" s="70">
        <v>0</v>
      </c>
      <c r="AM31" s="81" t="s">
        <v>133</v>
      </c>
      <c r="AN31" s="81">
        <v>13973938636</v>
      </c>
      <c r="AO31" s="94"/>
      <c r="AP31" s="93"/>
    </row>
    <row r="32" spans="1:42" s="45" customFormat="1" ht="24" customHeight="1">
      <c r="A32" s="62">
        <v>24</v>
      </c>
      <c r="B32" s="64" t="s">
        <v>196</v>
      </c>
      <c r="C32" s="65" t="s">
        <v>37</v>
      </c>
      <c r="D32" s="65" t="s">
        <v>164</v>
      </c>
      <c r="E32" s="65" t="s">
        <v>197</v>
      </c>
      <c r="F32" s="11" t="s">
        <v>75</v>
      </c>
      <c r="G32" s="65" t="s">
        <v>198</v>
      </c>
      <c r="H32" s="11">
        <f t="shared" si="2"/>
        <v>0.6</v>
      </c>
      <c r="I32" s="11"/>
      <c r="J32" s="11"/>
      <c r="K32" s="71">
        <v>0.6</v>
      </c>
      <c r="L32" s="11">
        <f t="shared" si="3"/>
        <v>0.68</v>
      </c>
      <c r="M32" s="11">
        <f t="shared" si="4"/>
        <v>68</v>
      </c>
      <c r="N32" s="11"/>
      <c r="O32" s="70"/>
      <c r="P32" s="70"/>
      <c r="Q32" s="70"/>
      <c r="R32" s="65"/>
      <c r="S32" s="70"/>
      <c r="T32" s="73"/>
      <c r="U32" s="70"/>
      <c r="V32" s="70"/>
      <c r="W32" s="70"/>
      <c r="X32" s="11"/>
      <c r="Y32" s="79"/>
      <c r="Z32" s="73">
        <v>0.68</v>
      </c>
      <c r="AA32" s="72" t="str">
        <f t="shared" si="8"/>
        <v>黄泥塘村</v>
      </c>
      <c r="AB32" s="70">
        <v>4.5</v>
      </c>
      <c r="AC32" s="81" t="s">
        <v>121</v>
      </c>
      <c r="AD32" s="11" t="s">
        <v>86</v>
      </c>
      <c r="AE32" s="79">
        <v>68</v>
      </c>
      <c r="AF32" s="70">
        <f t="shared" si="5"/>
        <v>68</v>
      </c>
      <c r="AG32" s="70"/>
      <c r="AH32" s="70">
        <v>6.62</v>
      </c>
      <c r="AI32" s="70"/>
      <c r="AJ32" s="70">
        <v>61.38</v>
      </c>
      <c r="AK32" s="70"/>
      <c r="AL32" s="70">
        <v>0</v>
      </c>
      <c r="AM32" s="81" t="s">
        <v>167</v>
      </c>
      <c r="AN32" s="81">
        <v>13365898618</v>
      </c>
      <c r="AO32" s="94"/>
      <c r="AP32" s="93"/>
    </row>
    <row r="33" spans="1:42" s="45" customFormat="1" ht="24" customHeight="1">
      <c r="A33" s="60">
        <v>25</v>
      </c>
      <c r="B33" s="64" t="s">
        <v>199</v>
      </c>
      <c r="C33" s="65" t="s">
        <v>37</v>
      </c>
      <c r="D33" s="65" t="s">
        <v>124</v>
      </c>
      <c r="E33" s="65" t="s">
        <v>200</v>
      </c>
      <c r="F33" s="11" t="s">
        <v>75</v>
      </c>
      <c r="G33" s="65" t="s">
        <v>201</v>
      </c>
      <c r="H33" s="11">
        <f t="shared" si="2"/>
        <v>2.28</v>
      </c>
      <c r="I33" s="11"/>
      <c r="J33" s="11"/>
      <c r="K33" s="71">
        <v>2.28</v>
      </c>
      <c r="L33" s="11">
        <f t="shared" si="3"/>
        <v>2.356</v>
      </c>
      <c r="M33" s="11">
        <f t="shared" si="4"/>
        <v>235.6</v>
      </c>
      <c r="N33" s="11"/>
      <c r="O33" s="70"/>
      <c r="P33" s="70"/>
      <c r="Q33" s="70"/>
      <c r="R33" s="65"/>
      <c r="S33" s="70"/>
      <c r="T33" s="75"/>
      <c r="U33" s="70"/>
      <c r="V33" s="70"/>
      <c r="W33" s="70"/>
      <c r="X33" s="11"/>
      <c r="Y33" s="74"/>
      <c r="Z33" s="75">
        <v>2.356</v>
      </c>
      <c r="AA33" s="72" t="str">
        <f t="shared" si="8"/>
        <v>银杏树村</v>
      </c>
      <c r="AB33" s="70">
        <v>4.5</v>
      </c>
      <c r="AC33" s="81" t="s">
        <v>121</v>
      </c>
      <c r="AD33" s="11" t="s">
        <v>86</v>
      </c>
      <c r="AE33" s="74">
        <v>235.6</v>
      </c>
      <c r="AF33" s="70">
        <f t="shared" si="5"/>
        <v>235.6</v>
      </c>
      <c r="AG33" s="70"/>
      <c r="AH33" s="70">
        <v>22.95</v>
      </c>
      <c r="AI33" s="70"/>
      <c r="AJ33" s="70">
        <v>212.65</v>
      </c>
      <c r="AK33" s="70"/>
      <c r="AL33" s="70">
        <v>0</v>
      </c>
      <c r="AM33" s="81" t="s">
        <v>128</v>
      </c>
      <c r="AN33" s="81">
        <v>13574991215</v>
      </c>
      <c r="AO33" s="94"/>
      <c r="AP33" s="93"/>
    </row>
    <row r="34" spans="1:42" s="45" customFormat="1" ht="24" customHeight="1">
      <c r="A34" s="62">
        <v>26</v>
      </c>
      <c r="B34" s="64" t="s">
        <v>202</v>
      </c>
      <c r="C34" s="65" t="s">
        <v>37</v>
      </c>
      <c r="D34" s="65" t="s">
        <v>203</v>
      </c>
      <c r="E34" s="65" t="s">
        <v>204</v>
      </c>
      <c r="F34" s="11" t="s">
        <v>75</v>
      </c>
      <c r="G34" s="65" t="s">
        <v>205</v>
      </c>
      <c r="H34" s="11">
        <f t="shared" si="2"/>
        <v>1.01</v>
      </c>
      <c r="I34" s="11"/>
      <c r="J34" s="11">
        <v>1.01</v>
      </c>
      <c r="K34" s="11"/>
      <c r="L34" s="11">
        <f t="shared" si="3"/>
        <v>0.639</v>
      </c>
      <c r="M34" s="11">
        <f t="shared" si="4"/>
        <v>127.8</v>
      </c>
      <c r="N34" s="11"/>
      <c r="O34" s="70"/>
      <c r="P34" s="70"/>
      <c r="Q34" s="70"/>
      <c r="R34" s="65"/>
      <c r="S34" s="74"/>
      <c r="T34" s="78">
        <v>0.639</v>
      </c>
      <c r="U34" s="11" t="s">
        <v>206</v>
      </c>
      <c r="V34" s="11">
        <v>4.5</v>
      </c>
      <c r="W34" s="11" t="s">
        <v>121</v>
      </c>
      <c r="X34" s="11" t="s">
        <v>86</v>
      </c>
      <c r="Y34" s="74">
        <v>127.8</v>
      </c>
      <c r="Z34" s="70"/>
      <c r="AA34" s="70"/>
      <c r="AB34" s="70"/>
      <c r="AC34" s="70"/>
      <c r="AD34" s="11"/>
      <c r="AE34" s="74"/>
      <c r="AF34" s="70">
        <f t="shared" si="5"/>
        <v>127.8</v>
      </c>
      <c r="AG34" s="70"/>
      <c r="AH34" s="70">
        <v>15.45</v>
      </c>
      <c r="AI34" s="70"/>
      <c r="AJ34" s="70">
        <v>112.35</v>
      </c>
      <c r="AK34" s="70"/>
      <c r="AL34" s="70">
        <v>0</v>
      </c>
      <c r="AM34" s="81" t="s">
        <v>207</v>
      </c>
      <c r="AN34" s="81">
        <v>13908421699</v>
      </c>
      <c r="AO34" s="94"/>
      <c r="AP34" s="93"/>
    </row>
    <row r="35" spans="1:42" s="45" customFormat="1" ht="24" customHeight="1">
      <c r="A35" s="60">
        <v>27</v>
      </c>
      <c r="B35" s="64" t="s">
        <v>208</v>
      </c>
      <c r="C35" s="65" t="s">
        <v>37</v>
      </c>
      <c r="D35" s="65" t="s">
        <v>130</v>
      </c>
      <c r="E35" s="65" t="s">
        <v>209</v>
      </c>
      <c r="F35" s="11" t="s">
        <v>75</v>
      </c>
      <c r="G35" s="65" t="s">
        <v>210</v>
      </c>
      <c r="H35" s="11">
        <f t="shared" si="2"/>
        <v>0.72</v>
      </c>
      <c r="I35" s="11"/>
      <c r="J35" s="11"/>
      <c r="K35" s="71">
        <v>0.72</v>
      </c>
      <c r="L35" s="11">
        <f t="shared" si="3"/>
        <v>0.85</v>
      </c>
      <c r="M35" s="11">
        <f t="shared" si="4"/>
        <v>85</v>
      </c>
      <c r="N35" s="11"/>
      <c r="O35" s="70"/>
      <c r="P35" s="70"/>
      <c r="Q35" s="70"/>
      <c r="R35" s="65"/>
      <c r="S35" s="70"/>
      <c r="T35" s="73"/>
      <c r="U35" s="70"/>
      <c r="V35" s="70"/>
      <c r="W35" s="70"/>
      <c r="X35" s="11"/>
      <c r="Y35" s="79"/>
      <c r="Z35" s="73">
        <v>0.85</v>
      </c>
      <c r="AA35" s="72" t="str">
        <f aca="true" t="shared" si="9" ref="AA35:AA37">E35</f>
        <v>安源村</v>
      </c>
      <c r="AB35" s="70">
        <v>4.5</v>
      </c>
      <c r="AC35" s="81" t="s">
        <v>121</v>
      </c>
      <c r="AD35" s="11" t="s">
        <v>86</v>
      </c>
      <c r="AE35" s="79">
        <v>85</v>
      </c>
      <c r="AF35" s="70">
        <f t="shared" si="5"/>
        <v>85</v>
      </c>
      <c r="AG35" s="70"/>
      <c r="AH35" s="70">
        <v>8.28</v>
      </c>
      <c r="AI35" s="70"/>
      <c r="AJ35" s="70">
        <v>76.72</v>
      </c>
      <c r="AK35" s="70"/>
      <c r="AL35" s="70">
        <v>0</v>
      </c>
      <c r="AM35" s="81" t="s">
        <v>133</v>
      </c>
      <c r="AN35" s="81">
        <v>13973938636</v>
      </c>
      <c r="AO35" s="94"/>
      <c r="AP35" s="93"/>
    </row>
    <row r="36" spans="1:42" s="45" customFormat="1" ht="24" customHeight="1">
      <c r="A36" s="62">
        <v>28</v>
      </c>
      <c r="B36" s="64" t="s">
        <v>211</v>
      </c>
      <c r="C36" s="65" t="s">
        <v>37</v>
      </c>
      <c r="D36" s="65" t="s">
        <v>164</v>
      </c>
      <c r="E36" s="65" t="s">
        <v>212</v>
      </c>
      <c r="F36" s="11" t="s">
        <v>75</v>
      </c>
      <c r="G36" s="65" t="s">
        <v>213</v>
      </c>
      <c r="H36" s="11">
        <f t="shared" si="2"/>
        <v>0.63</v>
      </c>
      <c r="I36" s="11"/>
      <c r="J36" s="11"/>
      <c r="K36" s="71">
        <v>0.63</v>
      </c>
      <c r="L36" s="11">
        <f t="shared" si="3"/>
        <v>0.6</v>
      </c>
      <c r="M36" s="11">
        <f t="shared" si="4"/>
        <v>60</v>
      </c>
      <c r="N36" s="11"/>
      <c r="O36" s="70"/>
      <c r="P36" s="70"/>
      <c r="Q36" s="70"/>
      <c r="R36" s="65"/>
      <c r="S36" s="70"/>
      <c r="T36" s="76"/>
      <c r="U36" s="70"/>
      <c r="V36" s="70"/>
      <c r="W36" s="70"/>
      <c r="X36" s="11"/>
      <c r="Y36" s="79"/>
      <c r="Z36" s="76">
        <v>0.6</v>
      </c>
      <c r="AA36" s="72" t="str">
        <f t="shared" si="9"/>
        <v>三合村</v>
      </c>
      <c r="AB36" s="70">
        <v>4.5</v>
      </c>
      <c r="AC36" s="81" t="s">
        <v>121</v>
      </c>
      <c r="AD36" s="11" t="s">
        <v>86</v>
      </c>
      <c r="AE36" s="79">
        <v>60</v>
      </c>
      <c r="AF36" s="70">
        <f t="shared" si="5"/>
        <v>60</v>
      </c>
      <c r="AG36" s="70"/>
      <c r="AH36" s="70">
        <v>5.84</v>
      </c>
      <c r="AI36" s="70"/>
      <c r="AJ36" s="70">
        <v>54.16</v>
      </c>
      <c r="AK36" s="70"/>
      <c r="AL36" s="70">
        <v>0</v>
      </c>
      <c r="AM36" s="81" t="s">
        <v>167</v>
      </c>
      <c r="AN36" s="81">
        <v>13365898618</v>
      </c>
      <c r="AO36" s="94"/>
      <c r="AP36" s="93"/>
    </row>
    <row r="37" spans="1:42" s="45" customFormat="1" ht="24" customHeight="1">
      <c r="A37" s="60">
        <v>29</v>
      </c>
      <c r="B37" s="64" t="s">
        <v>214</v>
      </c>
      <c r="C37" s="65" t="s">
        <v>37</v>
      </c>
      <c r="D37" s="65" t="s">
        <v>203</v>
      </c>
      <c r="E37" s="65" t="s">
        <v>215</v>
      </c>
      <c r="F37" s="11" t="s">
        <v>75</v>
      </c>
      <c r="G37" s="65" t="s">
        <v>216</v>
      </c>
      <c r="H37" s="11">
        <f t="shared" si="2"/>
        <v>0.81</v>
      </c>
      <c r="I37" s="11"/>
      <c r="J37" s="11"/>
      <c r="K37" s="71">
        <v>0.81</v>
      </c>
      <c r="L37" s="11">
        <f t="shared" si="3"/>
        <v>0.81</v>
      </c>
      <c r="M37" s="11">
        <f t="shared" si="4"/>
        <v>81</v>
      </c>
      <c r="N37" s="11"/>
      <c r="O37" s="70"/>
      <c r="P37" s="70"/>
      <c r="Q37" s="70"/>
      <c r="R37" s="65"/>
      <c r="S37" s="70"/>
      <c r="T37" s="73"/>
      <c r="U37" s="70"/>
      <c r="V37" s="70"/>
      <c r="W37" s="70"/>
      <c r="X37" s="11"/>
      <c r="Y37" s="79"/>
      <c r="Z37" s="73">
        <v>0.81</v>
      </c>
      <c r="AA37" s="72" t="str">
        <f t="shared" si="9"/>
        <v>前进村</v>
      </c>
      <c r="AB37" s="70">
        <v>4.5</v>
      </c>
      <c r="AC37" s="81" t="s">
        <v>121</v>
      </c>
      <c r="AD37" s="11" t="s">
        <v>86</v>
      </c>
      <c r="AE37" s="79">
        <v>81</v>
      </c>
      <c r="AF37" s="70">
        <f t="shared" si="5"/>
        <v>81</v>
      </c>
      <c r="AG37" s="70"/>
      <c r="AH37" s="70">
        <v>7.89</v>
      </c>
      <c r="AI37" s="70"/>
      <c r="AJ37" s="70">
        <v>73.11</v>
      </c>
      <c r="AK37" s="70"/>
      <c r="AL37" s="70">
        <v>0</v>
      </c>
      <c r="AM37" s="81" t="s">
        <v>207</v>
      </c>
      <c r="AN37" s="81">
        <v>13908421699</v>
      </c>
      <c r="AO37" s="94"/>
      <c r="AP37" s="93"/>
    </row>
    <row r="38" spans="1:42" s="45" customFormat="1" ht="24" customHeight="1">
      <c r="A38" s="62">
        <v>30</v>
      </c>
      <c r="B38" s="64" t="s">
        <v>217</v>
      </c>
      <c r="C38" s="65" t="s">
        <v>37</v>
      </c>
      <c r="D38" s="65" t="s">
        <v>218</v>
      </c>
      <c r="E38" s="65" t="s">
        <v>219</v>
      </c>
      <c r="F38" s="11" t="s">
        <v>75</v>
      </c>
      <c r="G38" s="65" t="s">
        <v>220</v>
      </c>
      <c r="H38" s="11">
        <f t="shared" si="2"/>
        <v>4.45</v>
      </c>
      <c r="I38" s="11"/>
      <c r="J38" s="11">
        <v>4.45</v>
      </c>
      <c r="K38" s="11"/>
      <c r="L38" s="11">
        <f t="shared" si="3"/>
        <v>2.775</v>
      </c>
      <c r="M38" s="11">
        <f t="shared" si="4"/>
        <v>555</v>
      </c>
      <c r="N38" s="11"/>
      <c r="O38" s="70"/>
      <c r="P38" s="70"/>
      <c r="Q38" s="70"/>
      <c r="R38" s="65"/>
      <c r="S38" s="79"/>
      <c r="T38" s="75">
        <v>2.775</v>
      </c>
      <c r="U38" s="11" t="s">
        <v>221</v>
      </c>
      <c r="V38" s="11">
        <v>4.5</v>
      </c>
      <c r="W38" s="11" t="s">
        <v>121</v>
      </c>
      <c r="X38" s="11" t="s">
        <v>86</v>
      </c>
      <c r="Y38" s="79">
        <v>555</v>
      </c>
      <c r="Z38" s="70"/>
      <c r="AA38" s="70"/>
      <c r="AB38" s="70"/>
      <c r="AC38" s="70"/>
      <c r="AD38" s="11"/>
      <c r="AE38" s="79"/>
      <c r="AF38" s="70">
        <f t="shared" si="5"/>
        <v>555</v>
      </c>
      <c r="AG38" s="70"/>
      <c r="AH38" s="70">
        <v>67.1</v>
      </c>
      <c r="AI38" s="70"/>
      <c r="AJ38" s="70">
        <v>487.9</v>
      </c>
      <c r="AK38" s="70"/>
      <c r="AL38" s="70">
        <v>0</v>
      </c>
      <c r="AM38" s="81" t="s">
        <v>222</v>
      </c>
      <c r="AN38" s="81">
        <v>13973588166</v>
      </c>
      <c r="AO38" s="94"/>
      <c r="AP38" s="93"/>
    </row>
    <row r="39" spans="1:41" s="45" customFormat="1" ht="24" customHeight="1">
      <c r="A39" s="60">
        <v>31</v>
      </c>
      <c r="B39" s="64" t="s">
        <v>223</v>
      </c>
      <c r="C39" s="65" t="s">
        <v>37</v>
      </c>
      <c r="D39" s="65" t="s">
        <v>203</v>
      </c>
      <c r="E39" s="65" t="s">
        <v>224</v>
      </c>
      <c r="F39" s="11" t="s">
        <v>75</v>
      </c>
      <c r="G39" s="65" t="s">
        <v>225</v>
      </c>
      <c r="H39" s="11">
        <f t="shared" si="2"/>
        <v>2.45</v>
      </c>
      <c r="I39" s="11"/>
      <c r="J39" s="11">
        <v>2.45</v>
      </c>
      <c r="K39" s="11"/>
      <c r="L39" s="11">
        <f t="shared" si="3"/>
        <v>2.23</v>
      </c>
      <c r="M39" s="11">
        <f t="shared" si="4"/>
        <v>446</v>
      </c>
      <c r="N39" s="11"/>
      <c r="O39" s="70"/>
      <c r="P39" s="70"/>
      <c r="Q39" s="70"/>
      <c r="R39" s="65"/>
      <c r="S39" s="79"/>
      <c r="T39" s="77">
        <v>2.23</v>
      </c>
      <c r="U39" s="11" t="s">
        <v>226</v>
      </c>
      <c r="V39" s="11">
        <v>4.5</v>
      </c>
      <c r="W39" s="11" t="s">
        <v>121</v>
      </c>
      <c r="X39" s="11" t="s">
        <v>86</v>
      </c>
      <c r="Y39" s="79">
        <v>446</v>
      </c>
      <c r="Z39" s="70"/>
      <c r="AA39" s="70"/>
      <c r="AB39" s="70"/>
      <c r="AC39" s="70"/>
      <c r="AD39" s="11"/>
      <c r="AE39" s="79"/>
      <c r="AF39" s="70">
        <f t="shared" si="5"/>
        <v>446</v>
      </c>
      <c r="AG39" s="70"/>
      <c r="AH39" s="70">
        <v>56.75</v>
      </c>
      <c r="AI39" s="70"/>
      <c r="AJ39" s="70">
        <v>389.25</v>
      </c>
      <c r="AK39" s="70"/>
      <c r="AL39" s="70">
        <v>0</v>
      </c>
      <c r="AM39" s="81" t="s">
        <v>207</v>
      </c>
      <c r="AN39" s="81">
        <v>13908421699</v>
      </c>
      <c r="AO39" s="94"/>
    </row>
    <row r="40" spans="1:41" s="45" customFormat="1" ht="24" customHeight="1">
      <c r="A40" s="62">
        <v>32</v>
      </c>
      <c r="B40" s="64" t="s">
        <v>227</v>
      </c>
      <c r="C40" s="65" t="s">
        <v>37</v>
      </c>
      <c r="D40" s="65" t="s">
        <v>228</v>
      </c>
      <c r="E40" s="65" t="s">
        <v>229</v>
      </c>
      <c r="F40" s="11" t="s">
        <v>75</v>
      </c>
      <c r="G40" s="65" t="s">
        <v>230</v>
      </c>
      <c r="H40" s="11">
        <f t="shared" si="2"/>
        <v>1.638</v>
      </c>
      <c r="I40" s="11"/>
      <c r="J40" s="11">
        <v>1.638</v>
      </c>
      <c r="K40" s="11"/>
      <c r="L40" s="11">
        <f t="shared" si="3"/>
        <v>1.512</v>
      </c>
      <c r="M40" s="11">
        <f t="shared" si="4"/>
        <v>302.4</v>
      </c>
      <c r="N40" s="11"/>
      <c r="O40" s="70"/>
      <c r="P40" s="70"/>
      <c r="Q40" s="70"/>
      <c r="R40" s="65"/>
      <c r="S40" s="74"/>
      <c r="T40" s="75">
        <v>1.512</v>
      </c>
      <c r="U40" s="64" t="s">
        <v>231</v>
      </c>
      <c r="V40" s="11">
        <v>4.5</v>
      </c>
      <c r="W40" s="11" t="s">
        <v>121</v>
      </c>
      <c r="X40" s="11" t="s">
        <v>86</v>
      </c>
      <c r="Y40" s="74">
        <v>302.4</v>
      </c>
      <c r="Z40" s="70"/>
      <c r="AA40" s="70"/>
      <c r="AB40" s="70"/>
      <c r="AC40" s="70"/>
      <c r="AD40" s="11"/>
      <c r="AE40" s="74"/>
      <c r="AF40" s="70">
        <f t="shared" si="5"/>
        <v>302.4</v>
      </c>
      <c r="AG40" s="70"/>
      <c r="AH40" s="70">
        <v>36.56</v>
      </c>
      <c r="AI40" s="70"/>
      <c r="AJ40" s="70">
        <v>265.84</v>
      </c>
      <c r="AK40" s="70"/>
      <c r="AL40" s="70">
        <v>0</v>
      </c>
      <c r="AM40" s="81" t="s">
        <v>143</v>
      </c>
      <c r="AN40" s="81">
        <v>13107381619</v>
      </c>
      <c r="AO40" s="94"/>
    </row>
    <row r="41" spans="1:41" s="45" customFormat="1" ht="24" customHeight="1">
      <c r="A41" s="60">
        <v>33</v>
      </c>
      <c r="B41" s="64" t="s">
        <v>232</v>
      </c>
      <c r="C41" s="65" t="s">
        <v>37</v>
      </c>
      <c r="D41" s="65" t="s">
        <v>164</v>
      </c>
      <c r="E41" s="65" t="s">
        <v>233</v>
      </c>
      <c r="F41" s="11" t="s">
        <v>75</v>
      </c>
      <c r="G41" s="65" t="s">
        <v>234</v>
      </c>
      <c r="H41" s="11">
        <f t="shared" si="2"/>
        <v>2.14</v>
      </c>
      <c r="I41" s="11"/>
      <c r="J41" s="11">
        <v>2.14</v>
      </c>
      <c r="K41" s="11"/>
      <c r="L41" s="11">
        <f t="shared" si="3"/>
        <v>0.604</v>
      </c>
      <c r="M41" s="11">
        <f t="shared" si="4"/>
        <v>120.8</v>
      </c>
      <c r="N41" s="11"/>
      <c r="O41" s="70"/>
      <c r="P41" s="70"/>
      <c r="Q41" s="70"/>
      <c r="R41" s="65"/>
      <c r="S41" s="74"/>
      <c r="T41" s="78">
        <v>0.604</v>
      </c>
      <c r="U41" s="11" t="s">
        <v>235</v>
      </c>
      <c r="V41" s="11">
        <v>4.5</v>
      </c>
      <c r="W41" s="11" t="s">
        <v>121</v>
      </c>
      <c r="X41" s="11" t="s">
        <v>86</v>
      </c>
      <c r="Y41" s="74">
        <v>120.8</v>
      </c>
      <c r="Z41" s="70"/>
      <c r="AA41" s="70"/>
      <c r="AB41" s="70"/>
      <c r="AC41" s="70"/>
      <c r="AD41" s="11"/>
      <c r="AE41" s="74"/>
      <c r="AF41" s="70">
        <f t="shared" si="5"/>
        <v>120.8</v>
      </c>
      <c r="AG41" s="70"/>
      <c r="AH41" s="70">
        <v>14.6</v>
      </c>
      <c r="AI41" s="70"/>
      <c r="AJ41" s="70">
        <v>106.2</v>
      </c>
      <c r="AK41" s="70"/>
      <c r="AL41" s="70">
        <v>0</v>
      </c>
      <c r="AM41" s="81" t="s">
        <v>167</v>
      </c>
      <c r="AN41" s="81">
        <v>13365898618</v>
      </c>
      <c r="AO41" s="94"/>
    </row>
    <row r="42" spans="1:41" s="45" customFormat="1" ht="24" customHeight="1">
      <c r="A42" s="62">
        <v>34</v>
      </c>
      <c r="B42" s="64" t="s">
        <v>236</v>
      </c>
      <c r="C42" s="65" t="s">
        <v>37</v>
      </c>
      <c r="D42" s="65" t="s">
        <v>237</v>
      </c>
      <c r="E42" s="65" t="s">
        <v>238</v>
      </c>
      <c r="F42" s="11" t="s">
        <v>75</v>
      </c>
      <c r="G42" s="65" t="s">
        <v>239</v>
      </c>
      <c r="H42" s="11">
        <f t="shared" si="2"/>
        <v>0.47</v>
      </c>
      <c r="I42" s="11"/>
      <c r="J42" s="11"/>
      <c r="K42" s="71">
        <v>0.47</v>
      </c>
      <c r="L42" s="11">
        <f aca="true" t="shared" si="10" ref="L42:L73">N42+T42+Z42</f>
        <v>0.52</v>
      </c>
      <c r="M42" s="11">
        <f aca="true" t="shared" si="11" ref="M42:M73">S42+Y42+AE42</f>
        <v>52</v>
      </c>
      <c r="N42" s="11"/>
      <c r="O42" s="70"/>
      <c r="P42" s="70"/>
      <c r="Q42" s="70"/>
      <c r="R42" s="65"/>
      <c r="S42" s="70"/>
      <c r="T42" s="73"/>
      <c r="U42" s="70"/>
      <c r="V42" s="70"/>
      <c r="W42" s="70"/>
      <c r="X42" s="11"/>
      <c r="Y42" s="79"/>
      <c r="Z42" s="73">
        <v>0.52</v>
      </c>
      <c r="AA42" s="72" t="str">
        <f aca="true" t="shared" si="12" ref="AA42:AA46">E42</f>
        <v>仁泉新村</v>
      </c>
      <c r="AB42" s="70">
        <v>4.5</v>
      </c>
      <c r="AC42" s="81" t="s">
        <v>121</v>
      </c>
      <c r="AD42" s="11" t="s">
        <v>86</v>
      </c>
      <c r="AE42" s="79">
        <v>52</v>
      </c>
      <c r="AF42" s="70">
        <f t="shared" si="5"/>
        <v>52</v>
      </c>
      <c r="AG42" s="70"/>
      <c r="AH42" s="70">
        <v>5.06</v>
      </c>
      <c r="AI42" s="70"/>
      <c r="AJ42" s="70">
        <v>46.94</v>
      </c>
      <c r="AK42" s="70"/>
      <c r="AL42" s="70">
        <v>0</v>
      </c>
      <c r="AM42" s="81" t="s">
        <v>240</v>
      </c>
      <c r="AN42" s="81">
        <v>15273975588</v>
      </c>
      <c r="AO42" s="94"/>
    </row>
    <row r="43" spans="1:41" s="45" customFormat="1" ht="24" customHeight="1">
      <c r="A43" s="60">
        <v>35</v>
      </c>
      <c r="B43" s="64" t="s">
        <v>241</v>
      </c>
      <c r="C43" s="65" t="s">
        <v>37</v>
      </c>
      <c r="D43" s="65" t="s">
        <v>130</v>
      </c>
      <c r="E43" s="65" t="s">
        <v>242</v>
      </c>
      <c r="F43" s="11" t="s">
        <v>75</v>
      </c>
      <c r="G43" s="65" t="s">
        <v>243</v>
      </c>
      <c r="H43" s="11">
        <f t="shared" si="2"/>
        <v>0.51</v>
      </c>
      <c r="I43" s="11"/>
      <c r="J43" s="11">
        <v>0.51</v>
      </c>
      <c r="K43" s="11"/>
      <c r="L43" s="11">
        <f t="shared" si="10"/>
        <v>0.21</v>
      </c>
      <c r="M43" s="11">
        <f t="shared" si="11"/>
        <v>42</v>
      </c>
      <c r="N43" s="11"/>
      <c r="O43" s="70"/>
      <c r="P43" s="70"/>
      <c r="Q43" s="70"/>
      <c r="R43" s="65"/>
      <c r="S43" s="79"/>
      <c r="T43" s="73">
        <v>0.21</v>
      </c>
      <c r="U43" s="11" t="s">
        <v>244</v>
      </c>
      <c r="V43" s="11">
        <v>4.5</v>
      </c>
      <c r="W43" s="11" t="s">
        <v>121</v>
      </c>
      <c r="X43" s="11" t="s">
        <v>86</v>
      </c>
      <c r="Y43" s="79">
        <v>42</v>
      </c>
      <c r="Z43" s="70"/>
      <c r="AA43" s="70"/>
      <c r="AB43" s="70"/>
      <c r="AC43" s="70"/>
      <c r="AD43" s="11"/>
      <c r="AE43" s="79"/>
      <c r="AF43" s="70">
        <f t="shared" si="5"/>
        <v>42</v>
      </c>
      <c r="AG43" s="70"/>
      <c r="AH43" s="70">
        <v>5.08</v>
      </c>
      <c r="AI43" s="70"/>
      <c r="AJ43" s="70">
        <v>36.92</v>
      </c>
      <c r="AK43" s="70"/>
      <c r="AL43" s="70">
        <v>0</v>
      </c>
      <c r="AM43" s="81" t="s">
        <v>133</v>
      </c>
      <c r="AN43" s="81">
        <v>13973938636</v>
      </c>
      <c r="AO43" s="94"/>
    </row>
    <row r="44" spans="1:41" s="45" customFormat="1" ht="24" customHeight="1">
      <c r="A44" s="62">
        <v>36</v>
      </c>
      <c r="B44" s="64" t="s">
        <v>245</v>
      </c>
      <c r="C44" s="65" t="s">
        <v>37</v>
      </c>
      <c r="D44" s="65" t="s">
        <v>153</v>
      </c>
      <c r="E44" s="65" t="s">
        <v>246</v>
      </c>
      <c r="F44" s="11" t="s">
        <v>75</v>
      </c>
      <c r="G44" s="65" t="s">
        <v>247</v>
      </c>
      <c r="H44" s="11">
        <f t="shared" si="2"/>
        <v>0.63</v>
      </c>
      <c r="I44" s="11"/>
      <c r="J44" s="11"/>
      <c r="K44" s="71">
        <v>0.63</v>
      </c>
      <c r="L44" s="11">
        <f t="shared" si="10"/>
        <v>0.56</v>
      </c>
      <c r="M44" s="11">
        <f t="shared" si="11"/>
        <v>56</v>
      </c>
      <c r="N44" s="11"/>
      <c r="O44" s="70"/>
      <c r="P44" s="70"/>
      <c r="Q44" s="70"/>
      <c r="R44" s="65"/>
      <c r="S44" s="70"/>
      <c r="T44" s="73"/>
      <c r="U44" s="70"/>
      <c r="V44" s="70"/>
      <c r="W44" s="70"/>
      <c r="X44" s="11"/>
      <c r="Y44" s="79"/>
      <c r="Z44" s="73">
        <v>0.56</v>
      </c>
      <c r="AA44" s="72" t="str">
        <f t="shared" si="12"/>
        <v>长冲口村</v>
      </c>
      <c r="AB44" s="70">
        <v>4.5</v>
      </c>
      <c r="AC44" s="81" t="s">
        <v>121</v>
      </c>
      <c r="AD44" s="11" t="s">
        <v>86</v>
      </c>
      <c r="AE44" s="79">
        <v>56</v>
      </c>
      <c r="AF44" s="70">
        <f t="shared" si="5"/>
        <v>56</v>
      </c>
      <c r="AG44" s="70"/>
      <c r="AH44" s="70">
        <v>5.45</v>
      </c>
      <c r="AI44" s="70"/>
      <c r="AJ44" s="70">
        <v>50.55</v>
      </c>
      <c r="AK44" s="70"/>
      <c r="AL44" s="70">
        <v>0</v>
      </c>
      <c r="AM44" s="81" t="s">
        <v>156</v>
      </c>
      <c r="AN44" s="81">
        <v>18390795656</v>
      </c>
      <c r="AO44" s="94"/>
    </row>
    <row r="45" spans="1:41" s="45" customFormat="1" ht="24" customHeight="1">
      <c r="A45" s="60">
        <v>37</v>
      </c>
      <c r="B45" s="64" t="s">
        <v>248</v>
      </c>
      <c r="C45" s="65" t="s">
        <v>37</v>
      </c>
      <c r="D45" s="65" t="s">
        <v>183</v>
      </c>
      <c r="E45" s="65" t="s">
        <v>249</v>
      </c>
      <c r="F45" s="11" t="s">
        <v>75</v>
      </c>
      <c r="G45" s="65" t="s">
        <v>250</v>
      </c>
      <c r="H45" s="11">
        <f t="shared" si="2"/>
        <v>0.96</v>
      </c>
      <c r="I45" s="11"/>
      <c r="J45" s="11">
        <v>0.96</v>
      </c>
      <c r="K45" s="11"/>
      <c r="L45" s="11">
        <f t="shared" si="10"/>
        <v>1.891</v>
      </c>
      <c r="M45" s="11">
        <f t="shared" si="11"/>
        <v>378.25</v>
      </c>
      <c r="N45" s="11"/>
      <c r="O45" s="70"/>
      <c r="P45" s="70"/>
      <c r="Q45" s="70"/>
      <c r="R45" s="65"/>
      <c r="S45" s="77"/>
      <c r="T45" s="75">
        <v>1.891</v>
      </c>
      <c r="U45" s="11" t="s">
        <v>251</v>
      </c>
      <c r="V45" s="11">
        <v>4.5</v>
      </c>
      <c r="W45" s="11" t="s">
        <v>121</v>
      </c>
      <c r="X45" s="11" t="s">
        <v>86</v>
      </c>
      <c r="Y45" s="77">
        <v>378.25</v>
      </c>
      <c r="Z45" s="70"/>
      <c r="AA45" s="70"/>
      <c r="AB45" s="70"/>
      <c r="AC45" s="70"/>
      <c r="AD45" s="11"/>
      <c r="AE45" s="77"/>
      <c r="AF45" s="70">
        <f t="shared" si="5"/>
        <v>378.25</v>
      </c>
      <c r="AG45" s="70"/>
      <c r="AH45" s="70">
        <v>45.72</v>
      </c>
      <c r="AI45" s="70"/>
      <c r="AJ45" s="70">
        <v>332.53</v>
      </c>
      <c r="AK45" s="70"/>
      <c r="AL45" s="70">
        <v>0</v>
      </c>
      <c r="AM45" s="81" t="s">
        <v>186</v>
      </c>
      <c r="AN45" s="81">
        <v>13107393755</v>
      </c>
      <c r="AO45" s="94"/>
    </row>
    <row r="46" spans="1:41" s="45" customFormat="1" ht="24" customHeight="1">
      <c r="A46" s="62">
        <v>38</v>
      </c>
      <c r="B46" s="64" t="s">
        <v>252</v>
      </c>
      <c r="C46" s="65" t="s">
        <v>37</v>
      </c>
      <c r="D46" s="65" t="s">
        <v>178</v>
      </c>
      <c r="E46" s="65" t="s">
        <v>179</v>
      </c>
      <c r="F46" s="11" t="s">
        <v>75</v>
      </c>
      <c r="G46" s="65" t="s">
        <v>253</v>
      </c>
      <c r="H46" s="11">
        <f t="shared" si="2"/>
        <v>0.27</v>
      </c>
      <c r="I46" s="11"/>
      <c r="J46" s="11"/>
      <c r="K46" s="71">
        <v>0.27</v>
      </c>
      <c r="L46" s="11">
        <f t="shared" si="10"/>
        <v>0.69</v>
      </c>
      <c r="M46" s="11">
        <f t="shared" si="11"/>
        <v>69</v>
      </c>
      <c r="N46" s="11"/>
      <c r="O46" s="70"/>
      <c r="P46" s="70"/>
      <c r="Q46" s="70"/>
      <c r="R46" s="65"/>
      <c r="S46" s="70"/>
      <c r="T46" s="73"/>
      <c r="U46" s="70"/>
      <c r="V46" s="70"/>
      <c r="W46" s="70"/>
      <c r="X46" s="11"/>
      <c r="Y46" s="79"/>
      <c r="Z46" s="73">
        <v>0.69</v>
      </c>
      <c r="AA46" s="72" t="str">
        <f t="shared" si="12"/>
        <v>永旺村</v>
      </c>
      <c r="AB46" s="70">
        <v>4.5</v>
      </c>
      <c r="AC46" s="81" t="s">
        <v>121</v>
      </c>
      <c r="AD46" s="11" t="s">
        <v>86</v>
      </c>
      <c r="AE46" s="79">
        <v>69</v>
      </c>
      <c r="AF46" s="70">
        <f t="shared" si="5"/>
        <v>69</v>
      </c>
      <c r="AG46" s="70"/>
      <c r="AH46" s="70">
        <v>6.72</v>
      </c>
      <c r="AI46" s="70"/>
      <c r="AJ46" s="70">
        <v>62.28</v>
      </c>
      <c r="AK46" s="70"/>
      <c r="AL46" s="70">
        <v>0</v>
      </c>
      <c r="AM46" s="81" t="s">
        <v>181</v>
      </c>
      <c r="AN46" s="81">
        <v>18173969222</v>
      </c>
      <c r="AO46" s="94"/>
    </row>
    <row r="47" spans="1:41" s="45" customFormat="1" ht="24" customHeight="1">
      <c r="A47" s="60">
        <v>39</v>
      </c>
      <c r="B47" s="64" t="s">
        <v>254</v>
      </c>
      <c r="C47" s="65" t="s">
        <v>37</v>
      </c>
      <c r="D47" s="65" t="s">
        <v>255</v>
      </c>
      <c r="E47" s="65" t="s">
        <v>256</v>
      </c>
      <c r="F47" s="11" t="s">
        <v>75</v>
      </c>
      <c r="G47" s="65" t="s">
        <v>257</v>
      </c>
      <c r="H47" s="11">
        <f t="shared" si="2"/>
        <v>6.484</v>
      </c>
      <c r="I47" s="11"/>
      <c r="J47" s="11">
        <v>6.484</v>
      </c>
      <c r="K47" s="11"/>
      <c r="L47" s="11">
        <f t="shared" si="10"/>
        <v>1</v>
      </c>
      <c r="M47" s="11">
        <f t="shared" si="11"/>
        <v>200</v>
      </c>
      <c r="N47" s="11"/>
      <c r="O47" s="70"/>
      <c r="P47" s="70"/>
      <c r="Q47" s="70"/>
      <c r="R47" s="65"/>
      <c r="S47" s="79"/>
      <c r="T47" s="79">
        <v>1</v>
      </c>
      <c r="U47" s="11" t="s">
        <v>258</v>
      </c>
      <c r="V47" s="11">
        <v>4.5</v>
      </c>
      <c r="W47" s="11" t="s">
        <v>121</v>
      </c>
      <c r="X47" s="11" t="s">
        <v>86</v>
      </c>
      <c r="Y47" s="79">
        <v>200</v>
      </c>
      <c r="Z47" s="70"/>
      <c r="AA47" s="70"/>
      <c r="AB47" s="70"/>
      <c r="AC47" s="70"/>
      <c r="AD47" s="11"/>
      <c r="AE47" s="79"/>
      <c r="AF47" s="70">
        <f t="shared" si="5"/>
        <v>200</v>
      </c>
      <c r="AG47" s="70"/>
      <c r="AH47" s="70">
        <v>24.18</v>
      </c>
      <c r="AI47" s="70"/>
      <c r="AJ47" s="70">
        <v>175.82</v>
      </c>
      <c r="AK47" s="70"/>
      <c r="AL47" s="70">
        <v>0</v>
      </c>
      <c r="AM47" s="81" t="s">
        <v>181</v>
      </c>
      <c r="AN47" s="81">
        <v>18173969222</v>
      </c>
      <c r="AO47" s="94"/>
    </row>
    <row r="48" spans="1:41" s="45" customFormat="1" ht="24" customHeight="1">
      <c r="A48" s="62">
        <v>40</v>
      </c>
      <c r="B48" s="64" t="s">
        <v>259</v>
      </c>
      <c r="C48" s="65" t="s">
        <v>37</v>
      </c>
      <c r="D48" s="65" t="s">
        <v>164</v>
      </c>
      <c r="E48" s="65" t="s">
        <v>260</v>
      </c>
      <c r="F48" s="11" t="s">
        <v>75</v>
      </c>
      <c r="G48" s="65" t="s">
        <v>261</v>
      </c>
      <c r="H48" s="11">
        <f t="shared" si="2"/>
        <v>0.93</v>
      </c>
      <c r="I48" s="11"/>
      <c r="J48" s="11"/>
      <c r="K48" s="71">
        <v>0.93</v>
      </c>
      <c r="L48" s="11">
        <f t="shared" si="10"/>
        <v>1</v>
      </c>
      <c r="M48" s="11">
        <f t="shared" si="11"/>
        <v>100</v>
      </c>
      <c r="N48" s="11"/>
      <c r="O48" s="70"/>
      <c r="P48" s="70"/>
      <c r="Q48" s="70"/>
      <c r="R48" s="65"/>
      <c r="S48" s="70"/>
      <c r="T48" s="79"/>
      <c r="U48" s="70"/>
      <c r="V48" s="70"/>
      <c r="W48" s="70"/>
      <c r="X48" s="11"/>
      <c r="Y48" s="79"/>
      <c r="Z48" s="79">
        <v>1</v>
      </c>
      <c r="AA48" s="72" t="str">
        <f aca="true" t="shared" si="13" ref="AA48:AA53">E48</f>
        <v>井田村</v>
      </c>
      <c r="AB48" s="70">
        <v>4.5</v>
      </c>
      <c r="AC48" s="81" t="s">
        <v>121</v>
      </c>
      <c r="AD48" s="11" t="s">
        <v>86</v>
      </c>
      <c r="AE48" s="79">
        <v>100</v>
      </c>
      <c r="AF48" s="70">
        <f t="shared" si="5"/>
        <v>100</v>
      </c>
      <c r="AG48" s="70"/>
      <c r="AH48" s="70">
        <v>9.74</v>
      </c>
      <c r="AI48" s="70"/>
      <c r="AJ48" s="70">
        <v>90.26</v>
      </c>
      <c r="AK48" s="70"/>
      <c r="AL48" s="70">
        <v>0</v>
      </c>
      <c r="AM48" s="81" t="s">
        <v>167</v>
      </c>
      <c r="AN48" s="81">
        <v>13365898618</v>
      </c>
      <c r="AO48" s="94"/>
    </row>
    <row r="49" spans="1:41" s="45" customFormat="1" ht="24" customHeight="1">
      <c r="A49" s="60">
        <v>41</v>
      </c>
      <c r="B49" s="64" t="s">
        <v>262</v>
      </c>
      <c r="C49" s="65" t="s">
        <v>37</v>
      </c>
      <c r="D49" s="65" t="s">
        <v>169</v>
      </c>
      <c r="E49" s="65" t="s">
        <v>263</v>
      </c>
      <c r="F49" s="11" t="s">
        <v>171</v>
      </c>
      <c r="G49" s="65" t="s">
        <v>264</v>
      </c>
      <c r="H49" s="11">
        <f t="shared" si="2"/>
        <v>7.758</v>
      </c>
      <c r="I49" s="11"/>
      <c r="J49" s="11">
        <v>7.758</v>
      </c>
      <c r="K49" s="11"/>
      <c r="L49" s="11">
        <f t="shared" si="10"/>
        <v>3.18</v>
      </c>
      <c r="M49" s="11">
        <f t="shared" si="11"/>
        <v>658</v>
      </c>
      <c r="N49" s="11"/>
      <c r="O49" s="70"/>
      <c r="P49" s="70"/>
      <c r="Q49" s="70"/>
      <c r="R49" s="65"/>
      <c r="S49" s="79"/>
      <c r="T49" s="77">
        <v>3.18</v>
      </c>
      <c r="U49" s="11" t="s">
        <v>265</v>
      </c>
      <c r="V49" s="11">
        <v>5</v>
      </c>
      <c r="W49" s="11" t="s">
        <v>121</v>
      </c>
      <c r="X49" s="11" t="s">
        <v>86</v>
      </c>
      <c r="Y49" s="79">
        <v>658</v>
      </c>
      <c r="Z49" s="70"/>
      <c r="AA49" s="70"/>
      <c r="AB49" s="70"/>
      <c r="AC49" s="70"/>
      <c r="AD49" s="11"/>
      <c r="AE49" s="79"/>
      <c r="AF49" s="70">
        <f t="shared" si="5"/>
        <v>658</v>
      </c>
      <c r="AG49" s="70"/>
      <c r="AH49" s="70">
        <v>76.89</v>
      </c>
      <c r="AI49" s="70"/>
      <c r="AJ49" s="70">
        <v>581.11</v>
      </c>
      <c r="AK49" s="70"/>
      <c r="AL49" s="70">
        <v>0</v>
      </c>
      <c r="AM49" s="81" t="s">
        <v>174</v>
      </c>
      <c r="AN49" s="81">
        <v>15607396688</v>
      </c>
      <c r="AO49" s="94"/>
    </row>
    <row r="50" spans="1:41" s="45" customFormat="1" ht="24" customHeight="1">
      <c r="A50" s="62">
        <v>42</v>
      </c>
      <c r="B50" s="64" t="s">
        <v>266</v>
      </c>
      <c r="C50" s="65" t="s">
        <v>37</v>
      </c>
      <c r="D50" s="65" t="s">
        <v>118</v>
      </c>
      <c r="E50" s="65" t="s">
        <v>267</v>
      </c>
      <c r="F50" s="11" t="s">
        <v>171</v>
      </c>
      <c r="G50" s="65" t="s">
        <v>268</v>
      </c>
      <c r="H50" s="11">
        <f t="shared" si="2"/>
        <v>1.14</v>
      </c>
      <c r="I50" s="11"/>
      <c r="J50" s="11">
        <v>1.14</v>
      </c>
      <c r="K50" s="11"/>
      <c r="L50" s="11">
        <f t="shared" si="10"/>
        <v>0.834</v>
      </c>
      <c r="M50" s="11">
        <f t="shared" si="11"/>
        <v>166.8</v>
      </c>
      <c r="N50" s="11"/>
      <c r="O50" s="70"/>
      <c r="P50" s="70"/>
      <c r="Q50" s="70"/>
      <c r="R50" s="65"/>
      <c r="S50" s="74"/>
      <c r="T50" s="78">
        <v>0.834</v>
      </c>
      <c r="U50" s="11" t="s">
        <v>269</v>
      </c>
      <c r="V50" s="11">
        <v>4.5</v>
      </c>
      <c r="W50" s="11" t="s">
        <v>121</v>
      </c>
      <c r="X50" s="11" t="s">
        <v>86</v>
      </c>
      <c r="Y50" s="74">
        <v>166.8</v>
      </c>
      <c r="Z50" s="70"/>
      <c r="AA50" s="70"/>
      <c r="AB50" s="70"/>
      <c r="AC50" s="70"/>
      <c r="AD50" s="11"/>
      <c r="AE50" s="74"/>
      <c r="AF50" s="70">
        <f t="shared" si="5"/>
        <v>166.8</v>
      </c>
      <c r="AG50" s="70"/>
      <c r="AH50" s="70">
        <v>20.17</v>
      </c>
      <c r="AI50" s="70"/>
      <c r="AJ50" s="70">
        <v>146.63</v>
      </c>
      <c r="AK50" s="70"/>
      <c r="AL50" s="70">
        <v>0</v>
      </c>
      <c r="AM50" s="81" t="s">
        <v>122</v>
      </c>
      <c r="AN50" s="81">
        <v>13973596866</v>
      </c>
      <c r="AO50" s="94"/>
    </row>
    <row r="51" spans="1:41" s="45" customFormat="1" ht="24" customHeight="1">
      <c r="A51" s="60">
        <v>43</v>
      </c>
      <c r="B51" s="64" t="s">
        <v>270</v>
      </c>
      <c r="C51" s="65" t="s">
        <v>37</v>
      </c>
      <c r="D51" s="65" t="s">
        <v>164</v>
      </c>
      <c r="E51" s="65" t="s">
        <v>165</v>
      </c>
      <c r="F51" s="11" t="s">
        <v>75</v>
      </c>
      <c r="G51" s="65" t="s">
        <v>271</v>
      </c>
      <c r="H51" s="11">
        <f t="shared" si="2"/>
        <v>0.76</v>
      </c>
      <c r="I51" s="11"/>
      <c r="J51" s="11"/>
      <c r="K51" s="71">
        <v>0.76</v>
      </c>
      <c r="L51" s="11">
        <f t="shared" si="10"/>
        <v>0.77</v>
      </c>
      <c r="M51" s="11">
        <f t="shared" si="11"/>
        <v>77</v>
      </c>
      <c r="N51" s="11"/>
      <c r="O51" s="70"/>
      <c r="P51" s="70"/>
      <c r="Q51" s="70"/>
      <c r="R51" s="65"/>
      <c r="S51" s="70"/>
      <c r="T51" s="73"/>
      <c r="U51" s="70"/>
      <c r="V51" s="70"/>
      <c r="W51" s="70"/>
      <c r="X51" s="11"/>
      <c r="Y51" s="79"/>
      <c r="Z51" s="73">
        <v>0.77</v>
      </c>
      <c r="AA51" s="72" t="str">
        <f t="shared" si="13"/>
        <v>杨柳村</v>
      </c>
      <c r="AB51" s="70">
        <v>4.5</v>
      </c>
      <c r="AC51" s="81" t="s">
        <v>121</v>
      </c>
      <c r="AD51" s="11" t="s">
        <v>86</v>
      </c>
      <c r="AE51" s="79">
        <v>77</v>
      </c>
      <c r="AF51" s="70">
        <f t="shared" si="5"/>
        <v>77</v>
      </c>
      <c r="AG51" s="70"/>
      <c r="AH51" s="70">
        <v>7.5</v>
      </c>
      <c r="AI51" s="70"/>
      <c r="AJ51" s="70">
        <v>69.5</v>
      </c>
      <c r="AK51" s="70"/>
      <c r="AL51" s="70">
        <v>0</v>
      </c>
      <c r="AM51" s="81" t="s">
        <v>167</v>
      </c>
      <c r="AN51" s="81">
        <v>13365898618</v>
      </c>
      <c r="AO51" s="94"/>
    </row>
    <row r="52" spans="1:41" s="45" customFormat="1" ht="24" customHeight="1">
      <c r="A52" s="62">
        <v>44</v>
      </c>
      <c r="B52" s="64" t="s">
        <v>272</v>
      </c>
      <c r="C52" s="65" t="s">
        <v>37</v>
      </c>
      <c r="D52" s="65" t="s">
        <v>164</v>
      </c>
      <c r="E52" s="65" t="s">
        <v>273</v>
      </c>
      <c r="F52" s="11" t="s">
        <v>75</v>
      </c>
      <c r="G52" s="65" t="s">
        <v>261</v>
      </c>
      <c r="H52" s="11">
        <f t="shared" si="2"/>
        <v>0.52</v>
      </c>
      <c r="I52" s="11"/>
      <c r="J52" s="11"/>
      <c r="K52" s="71">
        <v>0.52</v>
      </c>
      <c r="L52" s="11">
        <f t="shared" si="10"/>
        <v>0.565</v>
      </c>
      <c r="M52" s="11">
        <f t="shared" si="11"/>
        <v>56.5</v>
      </c>
      <c r="N52" s="11"/>
      <c r="O52" s="70"/>
      <c r="P52" s="70"/>
      <c r="Q52" s="70"/>
      <c r="R52" s="65"/>
      <c r="S52" s="70"/>
      <c r="T52" s="78"/>
      <c r="U52" s="70"/>
      <c r="V52" s="70"/>
      <c r="W52" s="70"/>
      <c r="X52" s="11"/>
      <c r="Y52" s="74"/>
      <c r="Z52" s="78">
        <v>0.565</v>
      </c>
      <c r="AA52" s="72" t="str">
        <f t="shared" si="13"/>
        <v>中山村</v>
      </c>
      <c r="AB52" s="70">
        <v>4.5</v>
      </c>
      <c r="AC52" s="81" t="s">
        <v>121</v>
      </c>
      <c r="AD52" s="11" t="s">
        <v>86</v>
      </c>
      <c r="AE52" s="74">
        <v>56.5</v>
      </c>
      <c r="AF52" s="70">
        <f t="shared" si="5"/>
        <v>56.5</v>
      </c>
      <c r="AG52" s="70"/>
      <c r="AH52" s="70">
        <v>5.5</v>
      </c>
      <c r="AI52" s="70"/>
      <c r="AJ52" s="70">
        <v>51</v>
      </c>
      <c r="AK52" s="70"/>
      <c r="AL52" s="70">
        <v>0</v>
      </c>
      <c r="AM52" s="81" t="s">
        <v>167</v>
      </c>
      <c r="AN52" s="81">
        <v>13365898618</v>
      </c>
      <c r="AO52" s="94"/>
    </row>
    <row r="53" spans="1:41" s="45" customFormat="1" ht="24" customHeight="1">
      <c r="A53" s="60">
        <v>45</v>
      </c>
      <c r="B53" s="64" t="s">
        <v>274</v>
      </c>
      <c r="C53" s="65" t="s">
        <v>37</v>
      </c>
      <c r="D53" s="65" t="s">
        <v>275</v>
      </c>
      <c r="E53" s="65" t="s">
        <v>276</v>
      </c>
      <c r="F53" s="11" t="s">
        <v>75</v>
      </c>
      <c r="G53" s="65" t="s">
        <v>277</v>
      </c>
      <c r="H53" s="11">
        <f t="shared" si="2"/>
        <v>0.46</v>
      </c>
      <c r="I53" s="11"/>
      <c r="J53" s="11"/>
      <c r="K53" s="71">
        <v>0.46</v>
      </c>
      <c r="L53" s="11">
        <f t="shared" si="10"/>
        <v>0.48</v>
      </c>
      <c r="M53" s="11">
        <f t="shared" si="11"/>
        <v>38.4</v>
      </c>
      <c r="N53" s="11"/>
      <c r="O53" s="70"/>
      <c r="P53" s="70"/>
      <c r="Q53" s="70"/>
      <c r="R53" s="65"/>
      <c r="S53" s="70"/>
      <c r="T53" s="73"/>
      <c r="U53" s="70"/>
      <c r="V53" s="70"/>
      <c r="W53" s="70"/>
      <c r="X53" s="11"/>
      <c r="Y53" s="74"/>
      <c r="Z53" s="73">
        <v>0.48</v>
      </c>
      <c r="AA53" s="72" t="str">
        <f t="shared" si="13"/>
        <v>茶亭村</v>
      </c>
      <c r="AB53" s="70">
        <v>4.5</v>
      </c>
      <c r="AC53" s="81" t="s">
        <v>121</v>
      </c>
      <c r="AD53" s="11" t="s">
        <v>86</v>
      </c>
      <c r="AE53" s="74">
        <v>38.4</v>
      </c>
      <c r="AF53" s="70">
        <f t="shared" si="5"/>
        <v>38.4</v>
      </c>
      <c r="AG53" s="70"/>
      <c r="AH53" s="70">
        <v>4.68</v>
      </c>
      <c r="AI53" s="70"/>
      <c r="AJ53" s="70">
        <v>33.72</v>
      </c>
      <c r="AK53" s="70"/>
      <c r="AL53" s="70">
        <v>0</v>
      </c>
      <c r="AM53" s="81" t="s">
        <v>278</v>
      </c>
      <c r="AN53" s="81">
        <v>13907390533</v>
      </c>
      <c r="AO53" s="94"/>
    </row>
    <row r="54" spans="1:41" s="45" customFormat="1" ht="24" customHeight="1">
      <c r="A54" s="62">
        <v>46</v>
      </c>
      <c r="B54" s="64" t="s">
        <v>279</v>
      </c>
      <c r="C54" s="65" t="s">
        <v>37</v>
      </c>
      <c r="D54" s="65" t="s">
        <v>118</v>
      </c>
      <c r="E54" s="65" t="s">
        <v>280</v>
      </c>
      <c r="F54" s="11" t="s">
        <v>171</v>
      </c>
      <c r="G54" s="65" t="s">
        <v>281</v>
      </c>
      <c r="H54" s="11">
        <f t="shared" si="2"/>
        <v>1.6</v>
      </c>
      <c r="I54" s="11"/>
      <c r="J54" s="11">
        <v>1.6</v>
      </c>
      <c r="K54" s="11"/>
      <c r="L54" s="11">
        <f t="shared" si="10"/>
        <v>1.214</v>
      </c>
      <c r="M54" s="11">
        <f t="shared" si="11"/>
        <v>242.8</v>
      </c>
      <c r="N54" s="11"/>
      <c r="O54" s="70"/>
      <c r="P54" s="70"/>
      <c r="Q54" s="70"/>
      <c r="R54" s="65"/>
      <c r="S54" s="74"/>
      <c r="T54" s="75">
        <v>1.214</v>
      </c>
      <c r="U54" s="11" t="s">
        <v>282</v>
      </c>
      <c r="V54" s="11">
        <v>4.5</v>
      </c>
      <c r="W54" s="11" t="s">
        <v>121</v>
      </c>
      <c r="X54" s="11" t="s">
        <v>86</v>
      </c>
      <c r="Y54" s="74">
        <v>242.8</v>
      </c>
      <c r="Z54" s="70"/>
      <c r="AA54" s="70"/>
      <c r="AB54" s="70"/>
      <c r="AC54" s="70"/>
      <c r="AD54" s="11"/>
      <c r="AE54" s="74"/>
      <c r="AF54" s="70">
        <f t="shared" si="5"/>
        <v>242.79999999999998</v>
      </c>
      <c r="AG54" s="70"/>
      <c r="AH54" s="70">
        <v>29.35</v>
      </c>
      <c r="AI54" s="70"/>
      <c r="AJ54" s="70">
        <v>213.45</v>
      </c>
      <c r="AK54" s="70"/>
      <c r="AL54" s="70">
        <v>0</v>
      </c>
      <c r="AM54" s="81" t="s">
        <v>122</v>
      </c>
      <c r="AN54" s="81">
        <v>13973596866</v>
      </c>
      <c r="AO54" s="94"/>
    </row>
    <row r="55" spans="1:41" s="45" customFormat="1" ht="24" customHeight="1">
      <c r="A55" s="60">
        <v>47</v>
      </c>
      <c r="B55" s="64" t="s">
        <v>283</v>
      </c>
      <c r="C55" s="65" t="s">
        <v>37</v>
      </c>
      <c r="D55" s="65" t="s">
        <v>284</v>
      </c>
      <c r="E55" s="65" t="s">
        <v>285</v>
      </c>
      <c r="F55" s="11" t="s">
        <v>75</v>
      </c>
      <c r="G55" s="65" t="s">
        <v>286</v>
      </c>
      <c r="H55" s="11">
        <f t="shared" si="2"/>
        <v>2.39</v>
      </c>
      <c r="I55" s="11"/>
      <c r="J55" s="11">
        <v>2.39</v>
      </c>
      <c r="K55" s="11"/>
      <c r="L55" s="11">
        <f t="shared" si="10"/>
        <v>1.765</v>
      </c>
      <c r="M55" s="11">
        <f t="shared" si="11"/>
        <v>353</v>
      </c>
      <c r="N55" s="11"/>
      <c r="O55" s="70"/>
      <c r="P55" s="70"/>
      <c r="Q55" s="70"/>
      <c r="R55" s="65"/>
      <c r="S55" s="79"/>
      <c r="T55" s="75">
        <v>1.765</v>
      </c>
      <c r="U55" s="11" t="s">
        <v>287</v>
      </c>
      <c r="V55" s="11">
        <v>4.5</v>
      </c>
      <c r="W55" s="11" t="s">
        <v>121</v>
      </c>
      <c r="X55" s="11" t="s">
        <v>86</v>
      </c>
      <c r="Y55" s="79">
        <v>353</v>
      </c>
      <c r="Z55" s="70"/>
      <c r="AA55" s="70"/>
      <c r="AB55" s="70"/>
      <c r="AC55" s="70"/>
      <c r="AD55" s="11"/>
      <c r="AE55" s="79"/>
      <c r="AF55" s="70">
        <f t="shared" si="5"/>
        <v>353</v>
      </c>
      <c r="AG55" s="70"/>
      <c r="AH55" s="70">
        <v>42.68</v>
      </c>
      <c r="AI55" s="70"/>
      <c r="AJ55" s="70">
        <v>310.32</v>
      </c>
      <c r="AK55" s="70"/>
      <c r="AL55" s="70">
        <v>0</v>
      </c>
      <c r="AM55" s="81" t="s">
        <v>288</v>
      </c>
      <c r="AN55" s="81">
        <v>15973947488</v>
      </c>
      <c r="AO55" s="94"/>
    </row>
    <row r="56" spans="1:41" s="45" customFormat="1" ht="24" customHeight="1">
      <c r="A56" s="62">
        <v>48</v>
      </c>
      <c r="B56" s="64" t="s">
        <v>289</v>
      </c>
      <c r="C56" s="65" t="s">
        <v>37</v>
      </c>
      <c r="D56" s="65" t="s">
        <v>183</v>
      </c>
      <c r="E56" s="65" t="s">
        <v>290</v>
      </c>
      <c r="F56" s="11" t="s">
        <v>75</v>
      </c>
      <c r="G56" s="65" t="s">
        <v>291</v>
      </c>
      <c r="H56" s="11">
        <f t="shared" si="2"/>
        <v>0.52</v>
      </c>
      <c r="I56" s="11"/>
      <c r="J56" s="11"/>
      <c r="K56" s="71">
        <v>0.52</v>
      </c>
      <c r="L56" s="11">
        <f t="shared" si="10"/>
        <v>0.68</v>
      </c>
      <c r="M56" s="11">
        <f t="shared" si="11"/>
        <v>68</v>
      </c>
      <c r="N56" s="11"/>
      <c r="O56" s="70"/>
      <c r="P56" s="70"/>
      <c r="Q56" s="70"/>
      <c r="R56" s="65"/>
      <c r="S56" s="70"/>
      <c r="T56" s="73"/>
      <c r="U56" s="70"/>
      <c r="V56" s="70"/>
      <c r="W56" s="70"/>
      <c r="X56" s="11"/>
      <c r="Y56" s="79"/>
      <c r="Z56" s="73">
        <v>0.68</v>
      </c>
      <c r="AA56" s="72" t="str">
        <f aca="true" t="shared" si="14" ref="AA56:AA59">E56</f>
        <v>界檀新村</v>
      </c>
      <c r="AB56" s="70">
        <v>4.5</v>
      </c>
      <c r="AC56" s="81" t="s">
        <v>121</v>
      </c>
      <c r="AD56" s="11" t="s">
        <v>86</v>
      </c>
      <c r="AE56" s="79">
        <v>68</v>
      </c>
      <c r="AF56" s="70">
        <f t="shared" si="5"/>
        <v>68</v>
      </c>
      <c r="AG56" s="70"/>
      <c r="AH56" s="70">
        <v>6.62</v>
      </c>
      <c r="AI56" s="70"/>
      <c r="AJ56" s="70">
        <v>61.38</v>
      </c>
      <c r="AK56" s="70"/>
      <c r="AL56" s="70">
        <v>0</v>
      </c>
      <c r="AM56" s="81" t="s">
        <v>186</v>
      </c>
      <c r="AN56" s="81">
        <v>13107393755</v>
      </c>
      <c r="AO56" s="94"/>
    </row>
    <row r="57" spans="1:41" s="45" customFormat="1" ht="24" customHeight="1">
      <c r="A57" s="60">
        <v>49</v>
      </c>
      <c r="B57" s="64" t="s">
        <v>292</v>
      </c>
      <c r="C57" s="65" t="s">
        <v>37</v>
      </c>
      <c r="D57" s="65" t="s">
        <v>183</v>
      </c>
      <c r="E57" s="65" t="s">
        <v>293</v>
      </c>
      <c r="F57" s="11" t="s">
        <v>75</v>
      </c>
      <c r="G57" s="65" t="s">
        <v>294</v>
      </c>
      <c r="H57" s="11">
        <f t="shared" si="2"/>
        <v>0.99</v>
      </c>
      <c r="I57" s="11"/>
      <c r="J57" s="11">
        <v>0.99</v>
      </c>
      <c r="K57" s="11"/>
      <c r="L57" s="11">
        <f t="shared" si="10"/>
        <v>1.578</v>
      </c>
      <c r="M57" s="11">
        <f t="shared" si="11"/>
        <v>315.6</v>
      </c>
      <c r="N57" s="11"/>
      <c r="O57" s="70"/>
      <c r="P57" s="70"/>
      <c r="Q57" s="70"/>
      <c r="R57" s="65"/>
      <c r="S57" s="74"/>
      <c r="T57" s="75">
        <v>1.578</v>
      </c>
      <c r="U57" s="11" t="s">
        <v>295</v>
      </c>
      <c r="V57" s="11">
        <v>4.5</v>
      </c>
      <c r="W57" s="11" t="s">
        <v>121</v>
      </c>
      <c r="X57" s="11" t="s">
        <v>86</v>
      </c>
      <c r="Y57" s="74">
        <v>315.6</v>
      </c>
      <c r="Z57" s="70"/>
      <c r="AA57" s="70"/>
      <c r="AB57" s="70"/>
      <c r="AC57" s="70"/>
      <c r="AD57" s="11"/>
      <c r="AE57" s="74"/>
      <c r="AF57" s="70">
        <f t="shared" si="5"/>
        <v>315.59999999999997</v>
      </c>
      <c r="AG57" s="70"/>
      <c r="AH57" s="70">
        <v>38.15</v>
      </c>
      <c r="AI57" s="70"/>
      <c r="AJ57" s="70">
        <v>277.45</v>
      </c>
      <c r="AK57" s="70"/>
      <c r="AL57" s="70">
        <v>0</v>
      </c>
      <c r="AM57" s="81" t="s">
        <v>186</v>
      </c>
      <c r="AN57" s="81">
        <v>13107393755</v>
      </c>
      <c r="AO57" s="94"/>
    </row>
    <row r="58" spans="1:41" s="45" customFormat="1" ht="24" customHeight="1">
      <c r="A58" s="62">
        <v>50</v>
      </c>
      <c r="B58" s="64" t="s">
        <v>296</v>
      </c>
      <c r="C58" s="65" t="s">
        <v>37</v>
      </c>
      <c r="D58" s="65" t="s">
        <v>275</v>
      </c>
      <c r="E58" s="65" t="s">
        <v>297</v>
      </c>
      <c r="F58" s="11" t="s">
        <v>75</v>
      </c>
      <c r="G58" s="65" t="s">
        <v>298</v>
      </c>
      <c r="H58" s="11">
        <f t="shared" si="2"/>
        <v>0.37</v>
      </c>
      <c r="I58" s="11"/>
      <c r="J58" s="11"/>
      <c r="K58" s="71">
        <v>0.37</v>
      </c>
      <c r="L58" s="11">
        <f t="shared" si="10"/>
        <v>0.335</v>
      </c>
      <c r="M58" s="11">
        <f t="shared" si="11"/>
        <v>33.5</v>
      </c>
      <c r="N58" s="11"/>
      <c r="O58" s="70"/>
      <c r="P58" s="70"/>
      <c r="Q58" s="70"/>
      <c r="R58" s="65"/>
      <c r="S58" s="70"/>
      <c r="T58" s="78"/>
      <c r="U58" s="70"/>
      <c r="V58" s="70"/>
      <c r="W58" s="70"/>
      <c r="X58" s="11"/>
      <c r="Y58" s="74"/>
      <c r="Z58" s="78">
        <v>0.335</v>
      </c>
      <c r="AA58" s="72" t="str">
        <f t="shared" si="14"/>
        <v>大石桥村</v>
      </c>
      <c r="AB58" s="70">
        <v>4.5</v>
      </c>
      <c r="AC58" s="81" t="s">
        <v>121</v>
      </c>
      <c r="AD58" s="11" t="s">
        <v>86</v>
      </c>
      <c r="AE58" s="74">
        <v>33.5</v>
      </c>
      <c r="AF58" s="70">
        <f t="shared" si="5"/>
        <v>33.5</v>
      </c>
      <c r="AG58" s="70"/>
      <c r="AH58" s="70">
        <v>3.26</v>
      </c>
      <c r="AI58" s="70"/>
      <c r="AJ58" s="70">
        <v>30.24</v>
      </c>
      <c r="AK58" s="70"/>
      <c r="AL58" s="70">
        <v>0</v>
      </c>
      <c r="AM58" s="81" t="s">
        <v>278</v>
      </c>
      <c r="AN58" s="81">
        <v>13907390533</v>
      </c>
      <c r="AO58" s="94"/>
    </row>
    <row r="59" spans="1:41" s="45" customFormat="1" ht="24" customHeight="1">
      <c r="A59" s="60">
        <v>51</v>
      </c>
      <c r="B59" s="64" t="s">
        <v>299</v>
      </c>
      <c r="C59" s="65" t="s">
        <v>37</v>
      </c>
      <c r="D59" s="65" t="s">
        <v>158</v>
      </c>
      <c r="E59" s="65" t="s">
        <v>300</v>
      </c>
      <c r="F59" s="11" t="s">
        <v>75</v>
      </c>
      <c r="G59" s="65" t="s">
        <v>301</v>
      </c>
      <c r="H59" s="11">
        <f t="shared" si="2"/>
        <v>0.53</v>
      </c>
      <c r="I59" s="11"/>
      <c r="J59" s="11"/>
      <c r="K59" s="71">
        <v>0.53</v>
      </c>
      <c r="L59" s="11">
        <f t="shared" si="10"/>
        <v>0.53</v>
      </c>
      <c r="M59" s="11">
        <f t="shared" si="11"/>
        <v>53</v>
      </c>
      <c r="N59" s="11"/>
      <c r="O59" s="70"/>
      <c r="P59" s="70"/>
      <c r="Q59" s="70"/>
      <c r="R59" s="65"/>
      <c r="S59" s="70"/>
      <c r="T59" s="73"/>
      <c r="U59" s="70"/>
      <c r="V59" s="70"/>
      <c r="W59" s="70"/>
      <c r="X59" s="11"/>
      <c r="Y59" s="79"/>
      <c r="Z59" s="73">
        <v>0.53</v>
      </c>
      <c r="AA59" s="72" t="str">
        <f t="shared" si="14"/>
        <v>大羊村</v>
      </c>
      <c r="AB59" s="70">
        <v>4.5</v>
      </c>
      <c r="AC59" s="81" t="s">
        <v>121</v>
      </c>
      <c r="AD59" s="11" t="s">
        <v>86</v>
      </c>
      <c r="AE59" s="79">
        <v>53</v>
      </c>
      <c r="AF59" s="70">
        <f t="shared" si="5"/>
        <v>53</v>
      </c>
      <c r="AG59" s="70"/>
      <c r="AH59" s="70">
        <v>5.16</v>
      </c>
      <c r="AI59" s="70"/>
      <c r="AJ59" s="70">
        <v>47.84</v>
      </c>
      <c r="AK59" s="70"/>
      <c r="AL59" s="70">
        <v>0</v>
      </c>
      <c r="AM59" s="81" t="s">
        <v>162</v>
      </c>
      <c r="AN59" s="81">
        <v>13873911422</v>
      </c>
      <c r="AO59" s="94"/>
    </row>
    <row r="60" spans="1:41" s="45" customFormat="1" ht="24" customHeight="1">
      <c r="A60" s="62">
        <v>52</v>
      </c>
      <c r="B60" s="64" t="s">
        <v>302</v>
      </c>
      <c r="C60" s="65" t="s">
        <v>37</v>
      </c>
      <c r="D60" s="65" t="s">
        <v>130</v>
      </c>
      <c r="E60" s="65" t="s">
        <v>303</v>
      </c>
      <c r="F60" s="11" t="s">
        <v>75</v>
      </c>
      <c r="G60" s="65" t="s">
        <v>304</v>
      </c>
      <c r="H60" s="11">
        <f t="shared" si="2"/>
        <v>3.5</v>
      </c>
      <c r="I60" s="11"/>
      <c r="J60" s="11">
        <v>3.5</v>
      </c>
      <c r="K60" s="11"/>
      <c r="L60" s="11">
        <f t="shared" si="10"/>
        <v>2.95</v>
      </c>
      <c r="M60" s="11">
        <f t="shared" si="11"/>
        <v>589.92</v>
      </c>
      <c r="N60" s="11"/>
      <c r="O60" s="70"/>
      <c r="P60" s="70"/>
      <c r="Q60" s="70"/>
      <c r="R60" s="65"/>
      <c r="S60" s="74"/>
      <c r="T60" s="77">
        <v>2.95</v>
      </c>
      <c r="U60" s="11" t="s">
        <v>305</v>
      </c>
      <c r="V60" s="11">
        <v>4.5</v>
      </c>
      <c r="W60" s="11" t="s">
        <v>121</v>
      </c>
      <c r="X60" s="11" t="s">
        <v>86</v>
      </c>
      <c r="Y60" s="77">
        <v>589.92</v>
      </c>
      <c r="Z60" s="70"/>
      <c r="AA60" s="70"/>
      <c r="AB60" s="70"/>
      <c r="AC60" s="70"/>
      <c r="AD60" s="11"/>
      <c r="AE60" s="74"/>
      <c r="AF60" s="70">
        <f t="shared" si="5"/>
        <v>589.9200000000001</v>
      </c>
      <c r="AG60" s="70"/>
      <c r="AH60" s="70">
        <v>71.33</v>
      </c>
      <c r="AI60" s="70"/>
      <c r="AJ60" s="70">
        <v>518.59</v>
      </c>
      <c r="AK60" s="70"/>
      <c r="AL60" s="70">
        <v>0</v>
      </c>
      <c r="AM60" s="81" t="s">
        <v>133</v>
      </c>
      <c r="AN60" s="81">
        <v>13973938636</v>
      </c>
      <c r="AO60" s="94"/>
    </row>
    <row r="61" spans="1:41" s="45" customFormat="1" ht="24" customHeight="1">
      <c r="A61" s="60">
        <v>53</v>
      </c>
      <c r="B61" s="64" t="s">
        <v>306</v>
      </c>
      <c r="C61" s="65" t="s">
        <v>37</v>
      </c>
      <c r="D61" s="65" t="s">
        <v>158</v>
      </c>
      <c r="E61" s="65" t="s">
        <v>300</v>
      </c>
      <c r="F61" s="11" t="s">
        <v>75</v>
      </c>
      <c r="G61" s="65" t="s">
        <v>307</v>
      </c>
      <c r="H61" s="11">
        <f t="shared" si="2"/>
        <v>0.61</v>
      </c>
      <c r="I61" s="11"/>
      <c r="J61" s="11"/>
      <c r="K61" s="71">
        <v>0.61</v>
      </c>
      <c r="L61" s="11">
        <f t="shared" si="10"/>
        <v>0.61</v>
      </c>
      <c r="M61" s="11">
        <f t="shared" si="11"/>
        <v>61</v>
      </c>
      <c r="N61" s="11"/>
      <c r="O61" s="70"/>
      <c r="P61" s="70"/>
      <c r="Q61" s="70"/>
      <c r="R61" s="65"/>
      <c r="S61" s="70"/>
      <c r="T61" s="73"/>
      <c r="U61" s="70"/>
      <c r="V61" s="70"/>
      <c r="W61" s="70"/>
      <c r="X61" s="11"/>
      <c r="Y61" s="79"/>
      <c r="Z61" s="73">
        <v>0.61</v>
      </c>
      <c r="AA61" s="72" t="str">
        <f aca="true" t="shared" si="15" ref="AA61:AA66">E61</f>
        <v>大羊村</v>
      </c>
      <c r="AB61" s="70">
        <v>4.5</v>
      </c>
      <c r="AC61" s="81" t="s">
        <v>121</v>
      </c>
      <c r="AD61" s="11" t="s">
        <v>86</v>
      </c>
      <c r="AE61" s="79">
        <v>61</v>
      </c>
      <c r="AF61" s="70">
        <f t="shared" si="5"/>
        <v>61</v>
      </c>
      <c r="AG61" s="70"/>
      <c r="AH61" s="70">
        <v>5.94</v>
      </c>
      <c r="AI61" s="70"/>
      <c r="AJ61" s="70">
        <v>55.06</v>
      </c>
      <c r="AK61" s="70"/>
      <c r="AL61" s="70">
        <v>0</v>
      </c>
      <c r="AM61" s="81" t="s">
        <v>162</v>
      </c>
      <c r="AN61" s="81">
        <v>13873911422</v>
      </c>
      <c r="AO61" s="94"/>
    </row>
    <row r="62" spans="1:41" s="45" customFormat="1" ht="24" customHeight="1">
      <c r="A62" s="62">
        <v>54</v>
      </c>
      <c r="B62" s="64" t="s">
        <v>308</v>
      </c>
      <c r="C62" s="65" t="s">
        <v>37</v>
      </c>
      <c r="D62" s="65" t="s">
        <v>118</v>
      </c>
      <c r="E62" s="65" t="s">
        <v>309</v>
      </c>
      <c r="F62" s="11" t="s">
        <v>75</v>
      </c>
      <c r="G62" s="65" t="s">
        <v>310</v>
      </c>
      <c r="H62" s="11">
        <f t="shared" si="2"/>
        <v>4.88</v>
      </c>
      <c r="I62" s="11"/>
      <c r="J62" s="11">
        <v>4.88</v>
      </c>
      <c r="K62" s="11"/>
      <c r="L62" s="11">
        <f t="shared" si="10"/>
        <v>0.86</v>
      </c>
      <c r="M62" s="11">
        <f t="shared" si="11"/>
        <v>172</v>
      </c>
      <c r="N62" s="11"/>
      <c r="O62" s="70"/>
      <c r="P62" s="70"/>
      <c r="Q62" s="70"/>
      <c r="R62" s="65"/>
      <c r="S62" s="74"/>
      <c r="T62" s="73">
        <v>0.86</v>
      </c>
      <c r="U62" s="11" t="s">
        <v>311</v>
      </c>
      <c r="V62" s="11">
        <v>4.5</v>
      </c>
      <c r="W62" s="11" t="s">
        <v>121</v>
      </c>
      <c r="X62" s="11" t="s">
        <v>86</v>
      </c>
      <c r="Y62" s="79">
        <v>172</v>
      </c>
      <c r="Z62" s="70"/>
      <c r="AA62" s="70"/>
      <c r="AB62" s="70"/>
      <c r="AC62" s="70"/>
      <c r="AD62" s="11"/>
      <c r="AE62" s="79"/>
      <c r="AF62" s="70">
        <f t="shared" si="5"/>
        <v>172</v>
      </c>
      <c r="AG62" s="70"/>
      <c r="AH62" s="70">
        <v>20.79</v>
      </c>
      <c r="AI62" s="70"/>
      <c r="AJ62" s="70">
        <v>151.21</v>
      </c>
      <c r="AK62" s="70"/>
      <c r="AL62" s="70">
        <v>0</v>
      </c>
      <c r="AM62" s="81" t="s">
        <v>122</v>
      </c>
      <c r="AN62" s="81">
        <v>13973596866</v>
      </c>
      <c r="AO62" s="94"/>
    </row>
    <row r="63" spans="1:41" s="45" customFormat="1" ht="24" customHeight="1">
      <c r="A63" s="60">
        <v>55</v>
      </c>
      <c r="B63" s="64" t="s">
        <v>312</v>
      </c>
      <c r="C63" s="65" t="s">
        <v>37</v>
      </c>
      <c r="D63" s="65" t="s">
        <v>124</v>
      </c>
      <c r="E63" s="65" t="s">
        <v>313</v>
      </c>
      <c r="F63" s="11" t="s">
        <v>75</v>
      </c>
      <c r="G63" s="65" t="s">
        <v>314</v>
      </c>
      <c r="H63" s="11">
        <f t="shared" si="2"/>
        <v>1.29</v>
      </c>
      <c r="I63" s="11"/>
      <c r="J63" s="11"/>
      <c r="K63" s="71">
        <v>1.29</v>
      </c>
      <c r="L63" s="11">
        <f t="shared" si="10"/>
        <v>1.32</v>
      </c>
      <c r="M63" s="11">
        <f t="shared" si="11"/>
        <v>132</v>
      </c>
      <c r="N63" s="11"/>
      <c r="O63" s="70"/>
      <c r="P63" s="70"/>
      <c r="Q63" s="70"/>
      <c r="R63" s="65"/>
      <c r="S63" s="70"/>
      <c r="T63" s="77"/>
      <c r="U63" s="70"/>
      <c r="V63" s="70"/>
      <c r="W63" s="70"/>
      <c r="X63" s="11"/>
      <c r="Y63" s="79"/>
      <c r="Z63" s="77">
        <v>1.32</v>
      </c>
      <c r="AA63" s="72" t="str">
        <f t="shared" si="15"/>
        <v>巴石村</v>
      </c>
      <c r="AB63" s="70">
        <v>4.5</v>
      </c>
      <c r="AC63" s="81" t="s">
        <v>121</v>
      </c>
      <c r="AD63" s="11" t="s">
        <v>86</v>
      </c>
      <c r="AE63" s="79">
        <v>132</v>
      </c>
      <c r="AF63" s="70">
        <f t="shared" si="5"/>
        <v>132</v>
      </c>
      <c r="AG63" s="70"/>
      <c r="AH63" s="70">
        <v>12.86</v>
      </c>
      <c r="AI63" s="70"/>
      <c r="AJ63" s="70">
        <v>119.14</v>
      </c>
      <c r="AK63" s="70"/>
      <c r="AL63" s="70">
        <v>0</v>
      </c>
      <c r="AM63" s="81" t="s">
        <v>128</v>
      </c>
      <c r="AN63" s="81">
        <v>13574991215</v>
      </c>
      <c r="AO63" s="94"/>
    </row>
    <row r="64" spans="1:41" s="45" customFormat="1" ht="24" customHeight="1">
      <c r="A64" s="62">
        <v>56</v>
      </c>
      <c r="B64" s="64" t="s">
        <v>315</v>
      </c>
      <c r="C64" s="65" t="s">
        <v>37</v>
      </c>
      <c r="D64" s="65" t="s">
        <v>183</v>
      </c>
      <c r="E64" s="65" t="s">
        <v>290</v>
      </c>
      <c r="F64" s="11" t="s">
        <v>75</v>
      </c>
      <c r="G64" s="65" t="s">
        <v>316</v>
      </c>
      <c r="H64" s="11">
        <f t="shared" si="2"/>
        <v>1.09</v>
      </c>
      <c r="I64" s="11"/>
      <c r="J64" s="11">
        <v>1.09</v>
      </c>
      <c r="K64" s="11"/>
      <c r="L64" s="11">
        <f t="shared" si="10"/>
        <v>0.813</v>
      </c>
      <c r="M64" s="11">
        <f t="shared" si="11"/>
        <v>162.6</v>
      </c>
      <c r="N64" s="11"/>
      <c r="O64" s="70"/>
      <c r="P64" s="70"/>
      <c r="Q64" s="70"/>
      <c r="R64" s="65"/>
      <c r="S64" s="79"/>
      <c r="T64" s="78">
        <v>0.813</v>
      </c>
      <c r="U64" s="11" t="s">
        <v>317</v>
      </c>
      <c r="V64" s="11">
        <v>4.5</v>
      </c>
      <c r="W64" s="11" t="s">
        <v>121</v>
      </c>
      <c r="X64" s="11" t="s">
        <v>86</v>
      </c>
      <c r="Y64" s="74">
        <v>162.6</v>
      </c>
      <c r="Z64" s="70"/>
      <c r="AA64" s="70"/>
      <c r="AB64" s="70"/>
      <c r="AC64" s="70"/>
      <c r="AD64" s="11"/>
      <c r="AE64" s="79"/>
      <c r="AF64" s="70">
        <f t="shared" si="5"/>
        <v>162.6</v>
      </c>
      <c r="AG64" s="70"/>
      <c r="AH64" s="70">
        <v>19.66</v>
      </c>
      <c r="AI64" s="70"/>
      <c r="AJ64" s="70">
        <v>142.94</v>
      </c>
      <c r="AK64" s="70"/>
      <c r="AL64" s="70">
        <v>0</v>
      </c>
      <c r="AM64" s="81" t="s">
        <v>186</v>
      </c>
      <c r="AN64" s="81">
        <v>13107393755</v>
      </c>
      <c r="AO64" s="94"/>
    </row>
    <row r="65" spans="1:41" s="45" customFormat="1" ht="24" customHeight="1">
      <c r="A65" s="60">
        <v>57</v>
      </c>
      <c r="B65" s="64" t="s">
        <v>318</v>
      </c>
      <c r="C65" s="65" t="s">
        <v>37</v>
      </c>
      <c r="D65" s="65" t="s">
        <v>183</v>
      </c>
      <c r="E65" s="65" t="s">
        <v>319</v>
      </c>
      <c r="F65" s="11" t="s">
        <v>75</v>
      </c>
      <c r="G65" s="65" t="s">
        <v>298</v>
      </c>
      <c r="H65" s="11">
        <f t="shared" si="2"/>
        <v>2.58</v>
      </c>
      <c r="I65" s="11"/>
      <c r="J65" s="11"/>
      <c r="K65" s="71">
        <v>2.58</v>
      </c>
      <c r="L65" s="11">
        <f t="shared" si="10"/>
        <v>1.79</v>
      </c>
      <c r="M65" s="11">
        <f t="shared" si="11"/>
        <v>179</v>
      </c>
      <c r="N65" s="11"/>
      <c r="O65" s="70"/>
      <c r="P65" s="70"/>
      <c r="Q65" s="70"/>
      <c r="R65" s="65"/>
      <c r="S65" s="70"/>
      <c r="T65" s="77"/>
      <c r="U65" s="70"/>
      <c r="V65" s="70"/>
      <c r="W65" s="70"/>
      <c r="X65" s="11"/>
      <c r="Y65" s="79"/>
      <c r="Z65" s="77">
        <v>1.79</v>
      </c>
      <c r="AA65" s="72" t="str">
        <f t="shared" si="15"/>
        <v>黄旗村</v>
      </c>
      <c r="AB65" s="70">
        <v>4.5</v>
      </c>
      <c r="AC65" s="81" t="s">
        <v>121</v>
      </c>
      <c r="AD65" s="11" t="s">
        <v>86</v>
      </c>
      <c r="AE65" s="79">
        <v>179</v>
      </c>
      <c r="AF65" s="70">
        <f t="shared" si="5"/>
        <v>179</v>
      </c>
      <c r="AG65" s="70"/>
      <c r="AH65" s="70">
        <v>17.43</v>
      </c>
      <c r="AI65" s="70"/>
      <c r="AJ65" s="70">
        <v>161.57</v>
      </c>
      <c r="AK65" s="70"/>
      <c r="AL65" s="70">
        <v>0</v>
      </c>
      <c r="AM65" s="81" t="s">
        <v>186</v>
      </c>
      <c r="AN65" s="81">
        <v>13107393755</v>
      </c>
      <c r="AO65" s="94"/>
    </row>
    <row r="66" spans="1:41" s="45" customFormat="1" ht="24" customHeight="1">
      <c r="A66" s="62">
        <v>58</v>
      </c>
      <c r="B66" s="64" t="s">
        <v>320</v>
      </c>
      <c r="C66" s="65" t="s">
        <v>37</v>
      </c>
      <c r="D66" s="65" t="s">
        <v>321</v>
      </c>
      <c r="E66" s="65" t="s">
        <v>322</v>
      </c>
      <c r="F66" s="11" t="s">
        <v>75</v>
      </c>
      <c r="G66" s="65" t="s">
        <v>323</v>
      </c>
      <c r="H66" s="11">
        <f t="shared" si="2"/>
        <v>0.3</v>
      </c>
      <c r="I66" s="11"/>
      <c r="J66" s="11"/>
      <c r="K66" s="71">
        <v>0.3</v>
      </c>
      <c r="L66" s="11">
        <f t="shared" si="10"/>
        <v>0.385</v>
      </c>
      <c r="M66" s="11">
        <f t="shared" si="11"/>
        <v>30.8</v>
      </c>
      <c r="N66" s="11"/>
      <c r="O66" s="70"/>
      <c r="P66" s="70"/>
      <c r="Q66" s="70"/>
      <c r="R66" s="65"/>
      <c r="S66" s="70"/>
      <c r="T66" s="78"/>
      <c r="U66" s="70"/>
      <c r="V66" s="70"/>
      <c r="W66" s="70"/>
      <c r="X66" s="11"/>
      <c r="Y66" s="74"/>
      <c r="Z66" s="78">
        <v>0.385</v>
      </c>
      <c r="AA66" s="72" t="str">
        <f t="shared" si="15"/>
        <v>桥边塘村</v>
      </c>
      <c r="AB66" s="70">
        <v>4.5</v>
      </c>
      <c r="AC66" s="81" t="s">
        <v>121</v>
      </c>
      <c r="AD66" s="11" t="s">
        <v>86</v>
      </c>
      <c r="AE66" s="74">
        <v>30.8</v>
      </c>
      <c r="AF66" s="70">
        <f t="shared" si="5"/>
        <v>30.8</v>
      </c>
      <c r="AG66" s="70"/>
      <c r="AH66" s="70">
        <v>3.75</v>
      </c>
      <c r="AI66" s="70"/>
      <c r="AJ66" s="70">
        <v>27.05</v>
      </c>
      <c r="AK66" s="70"/>
      <c r="AL66" s="70">
        <v>0</v>
      </c>
      <c r="AM66" s="81" t="s">
        <v>324</v>
      </c>
      <c r="AN66" s="81">
        <v>18007392227</v>
      </c>
      <c r="AO66" s="94"/>
    </row>
    <row r="67" spans="1:41" s="45" customFormat="1" ht="24" customHeight="1">
      <c r="A67" s="60">
        <v>59</v>
      </c>
      <c r="B67" s="64" t="s">
        <v>325</v>
      </c>
      <c r="C67" s="65" t="s">
        <v>37</v>
      </c>
      <c r="D67" s="65" t="s">
        <v>145</v>
      </c>
      <c r="E67" s="65" t="s">
        <v>326</v>
      </c>
      <c r="F67" s="11" t="s">
        <v>75</v>
      </c>
      <c r="G67" s="65" t="s">
        <v>327</v>
      </c>
      <c r="H67" s="11">
        <f t="shared" si="2"/>
        <v>3.32</v>
      </c>
      <c r="I67" s="11"/>
      <c r="J67" s="11">
        <v>3.32</v>
      </c>
      <c r="K67" s="11"/>
      <c r="L67" s="11">
        <f t="shared" si="10"/>
        <v>0.832</v>
      </c>
      <c r="M67" s="11">
        <f t="shared" si="11"/>
        <v>166.4</v>
      </c>
      <c r="N67" s="11"/>
      <c r="O67" s="70"/>
      <c r="P67" s="70"/>
      <c r="Q67" s="70"/>
      <c r="R67" s="65"/>
      <c r="S67" s="79"/>
      <c r="T67" s="78">
        <v>0.832</v>
      </c>
      <c r="U67" s="11" t="s">
        <v>328</v>
      </c>
      <c r="V67" s="11">
        <v>4.5</v>
      </c>
      <c r="W67" s="11" t="s">
        <v>121</v>
      </c>
      <c r="X67" s="11" t="s">
        <v>86</v>
      </c>
      <c r="Y67" s="74">
        <v>166.4</v>
      </c>
      <c r="Z67" s="70"/>
      <c r="AA67" s="70"/>
      <c r="AB67" s="70"/>
      <c r="AC67" s="70"/>
      <c r="AD67" s="11"/>
      <c r="AE67" s="74"/>
      <c r="AF67" s="70">
        <f t="shared" si="5"/>
        <v>166.4</v>
      </c>
      <c r="AG67" s="70"/>
      <c r="AH67" s="70">
        <v>20.12</v>
      </c>
      <c r="AI67" s="70"/>
      <c r="AJ67" s="70">
        <v>146.28</v>
      </c>
      <c r="AK67" s="70"/>
      <c r="AL67" s="70">
        <v>0</v>
      </c>
      <c r="AM67" s="81" t="s">
        <v>148</v>
      </c>
      <c r="AN67" s="81">
        <v>13873990845</v>
      </c>
      <c r="AO67" s="94"/>
    </row>
    <row r="68" spans="1:41" s="45" customFormat="1" ht="24" customHeight="1">
      <c r="A68" s="62">
        <v>60</v>
      </c>
      <c r="B68" s="64" t="s">
        <v>329</v>
      </c>
      <c r="C68" s="65" t="s">
        <v>37</v>
      </c>
      <c r="D68" s="65" t="s">
        <v>169</v>
      </c>
      <c r="E68" s="65" t="s">
        <v>170</v>
      </c>
      <c r="F68" s="11" t="s">
        <v>75</v>
      </c>
      <c r="G68" s="65" t="s">
        <v>330</v>
      </c>
      <c r="H68" s="11">
        <f t="shared" si="2"/>
        <v>2.58</v>
      </c>
      <c r="I68" s="11"/>
      <c r="J68" s="11">
        <v>2.58</v>
      </c>
      <c r="K68" s="11"/>
      <c r="L68" s="11">
        <f t="shared" si="10"/>
        <v>1.98</v>
      </c>
      <c r="M68" s="11">
        <f t="shared" si="11"/>
        <v>395.6</v>
      </c>
      <c r="N68" s="11"/>
      <c r="O68" s="70"/>
      <c r="P68" s="70"/>
      <c r="Q68" s="70"/>
      <c r="R68" s="65"/>
      <c r="S68" s="74"/>
      <c r="T68" s="77">
        <v>1.98</v>
      </c>
      <c r="U68" s="11" t="s">
        <v>173</v>
      </c>
      <c r="V68" s="11">
        <v>4.5</v>
      </c>
      <c r="W68" s="11" t="s">
        <v>121</v>
      </c>
      <c r="X68" s="11" t="s">
        <v>86</v>
      </c>
      <c r="Y68" s="74">
        <v>395.6</v>
      </c>
      <c r="Z68" s="70"/>
      <c r="AA68" s="70"/>
      <c r="AB68" s="70"/>
      <c r="AC68" s="70"/>
      <c r="AD68" s="11"/>
      <c r="AE68" s="74"/>
      <c r="AF68" s="70">
        <f t="shared" si="5"/>
        <v>395.6</v>
      </c>
      <c r="AG68" s="70"/>
      <c r="AH68" s="70">
        <v>47.87</v>
      </c>
      <c r="AI68" s="70"/>
      <c r="AJ68" s="70">
        <v>347.73</v>
      </c>
      <c r="AK68" s="70"/>
      <c r="AL68" s="70">
        <v>0</v>
      </c>
      <c r="AM68" s="81" t="s">
        <v>174</v>
      </c>
      <c r="AN68" s="81">
        <v>15607396688</v>
      </c>
      <c r="AO68" s="94"/>
    </row>
    <row r="69" spans="1:41" s="45" customFormat="1" ht="24" customHeight="1">
      <c r="A69" s="60">
        <v>61</v>
      </c>
      <c r="B69" s="64" t="s">
        <v>331</v>
      </c>
      <c r="C69" s="65" t="s">
        <v>37</v>
      </c>
      <c r="D69" s="65" t="s">
        <v>237</v>
      </c>
      <c r="E69" s="65" t="s">
        <v>165</v>
      </c>
      <c r="F69" s="11" t="s">
        <v>75</v>
      </c>
      <c r="G69" s="65" t="s">
        <v>332</v>
      </c>
      <c r="H69" s="11">
        <f t="shared" si="2"/>
        <v>0.97</v>
      </c>
      <c r="I69" s="11"/>
      <c r="J69" s="11">
        <v>0.97</v>
      </c>
      <c r="K69" s="11"/>
      <c r="L69" s="11">
        <f t="shared" si="10"/>
        <v>1.189</v>
      </c>
      <c r="M69" s="11">
        <f t="shared" si="11"/>
        <v>237.76</v>
      </c>
      <c r="N69" s="11"/>
      <c r="O69" s="70"/>
      <c r="P69" s="70"/>
      <c r="Q69" s="70"/>
      <c r="R69" s="65"/>
      <c r="S69" s="74"/>
      <c r="T69" s="75">
        <v>1.189</v>
      </c>
      <c r="U69" s="11" t="s">
        <v>333</v>
      </c>
      <c r="V69" s="11">
        <v>4.5</v>
      </c>
      <c r="W69" s="11" t="s">
        <v>121</v>
      </c>
      <c r="X69" s="11" t="s">
        <v>86</v>
      </c>
      <c r="Y69" s="77">
        <v>237.76</v>
      </c>
      <c r="Z69" s="70"/>
      <c r="AA69" s="70"/>
      <c r="AB69" s="70"/>
      <c r="AC69" s="70"/>
      <c r="AD69" s="11"/>
      <c r="AE69" s="74"/>
      <c r="AF69" s="70">
        <f t="shared" si="5"/>
        <v>237.76</v>
      </c>
      <c r="AG69" s="70"/>
      <c r="AH69" s="70">
        <v>28.75</v>
      </c>
      <c r="AI69" s="70"/>
      <c r="AJ69" s="70">
        <v>209.01</v>
      </c>
      <c r="AK69" s="70"/>
      <c r="AL69" s="70">
        <v>0</v>
      </c>
      <c r="AM69" s="81" t="s">
        <v>240</v>
      </c>
      <c r="AN69" s="81">
        <v>15273975588</v>
      </c>
      <c r="AO69" s="94"/>
    </row>
    <row r="70" spans="1:41" s="45" customFormat="1" ht="24" customHeight="1">
      <c r="A70" s="62">
        <v>62</v>
      </c>
      <c r="B70" s="64" t="s">
        <v>334</v>
      </c>
      <c r="C70" s="65" t="s">
        <v>37</v>
      </c>
      <c r="D70" s="65" t="s">
        <v>130</v>
      </c>
      <c r="E70" s="65" t="s">
        <v>335</v>
      </c>
      <c r="F70" s="11" t="s">
        <v>75</v>
      </c>
      <c r="G70" s="65" t="s">
        <v>336</v>
      </c>
      <c r="H70" s="11">
        <f t="shared" si="2"/>
        <v>0.2</v>
      </c>
      <c r="I70" s="11"/>
      <c r="J70" s="11"/>
      <c r="K70" s="71">
        <v>0.2</v>
      </c>
      <c r="L70" s="11">
        <f t="shared" si="10"/>
        <v>0.2</v>
      </c>
      <c r="M70" s="11">
        <f t="shared" si="11"/>
        <v>20</v>
      </c>
      <c r="N70" s="11"/>
      <c r="O70" s="70"/>
      <c r="P70" s="70"/>
      <c r="Q70" s="70"/>
      <c r="R70" s="65"/>
      <c r="S70" s="70"/>
      <c r="T70" s="76"/>
      <c r="U70" s="70"/>
      <c r="V70" s="70"/>
      <c r="W70" s="70"/>
      <c r="X70" s="11"/>
      <c r="Y70" s="79"/>
      <c r="Z70" s="76">
        <v>0.2</v>
      </c>
      <c r="AA70" s="72" t="str">
        <f aca="true" t="shared" si="16" ref="AA70:AA74">E70</f>
        <v>双善村</v>
      </c>
      <c r="AB70" s="70">
        <v>4.5</v>
      </c>
      <c r="AC70" s="81" t="s">
        <v>121</v>
      </c>
      <c r="AD70" s="11" t="s">
        <v>86</v>
      </c>
      <c r="AE70" s="79">
        <v>20</v>
      </c>
      <c r="AF70" s="70">
        <f t="shared" si="5"/>
        <v>20</v>
      </c>
      <c r="AG70" s="70"/>
      <c r="AH70" s="70">
        <v>1.95</v>
      </c>
      <c r="AI70" s="70"/>
      <c r="AJ70" s="70">
        <v>18.05</v>
      </c>
      <c r="AK70" s="70"/>
      <c r="AL70" s="70">
        <v>0</v>
      </c>
      <c r="AM70" s="81" t="s">
        <v>133</v>
      </c>
      <c r="AN70" s="81">
        <v>13973938636</v>
      </c>
      <c r="AO70" s="94"/>
    </row>
    <row r="71" spans="1:41" s="45" customFormat="1" ht="24" customHeight="1">
      <c r="A71" s="60">
        <v>63</v>
      </c>
      <c r="B71" s="64" t="s">
        <v>337</v>
      </c>
      <c r="C71" s="65" t="s">
        <v>37</v>
      </c>
      <c r="D71" s="65" t="s">
        <v>338</v>
      </c>
      <c r="E71" s="65" t="s">
        <v>339</v>
      </c>
      <c r="F71" s="11" t="s">
        <v>75</v>
      </c>
      <c r="G71" s="65" t="s">
        <v>340</v>
      </c>
      <c r="H71" s="11">
        <f t="shared" si="2"/>
        <v>0.4</v>
      </c>
      <c r="I71" s="11"/>
      <c r="J71" s="11">
        <v>0.4</v>
      </c>
      <c r="K71" s="11"/>
      <c r="L71" s="11">
        <f t="shared" si="10"/>
        <v>0.789</v>
      </c>
      <c r="M71" s="11">
        <f t="shared" si="11"/>
        <v>159.6</v>
      </c>
      <c r="N71" s="11"/>
      <c r="O71" s="70"/>
      <c r="P71" s="70"/>
      <c r="Q71" s="70"/>
      <c r="R71" s="65"/>
      <c r="S71" s="74"/>
      <c r="T71" s="78">
        <v>0.789</v>
      </c>
      <c r="U71" s="11" t="s">
        <v>341</v>
      </c>
      <c r="V71" s="11">
        <v>4.5</v>
      </c>
      <c r="W71" s="11" t="s">
        <v>121</v>
      </c>
      <c r="X71" s="11" t="s">
        <v>86</v>
      </c>
      <c r="Y71" s="74">
        <v>159.6</v>
      </c>
      <c r="Z71" s="70"/>
      <c r="AA71" s="70"/>
      <c r="AB71" s="70"/>
      <c r="AC71" s="70"/>
      <c r="AD71" s="11"/>
      <c r="AE71" s="74"/>
      <c r="AF71" s="70">
        <f t="shared" si="5"/>
        <v>159.60000000000002</v>
      </c>
      <c r="AG71" s="70"/>
      <c r="AH71" s="70">
        <v>19.08</v>
      </c>
      <c r="AI71" s="70"/>
      <c r="AJ71" s="70">
        <v>140.52</v>
      </c>
      <c r="AK71" s="70"/>
      <c r="AL71" s="70">
        <v>0</v>
      </c>
      <c r="AM71" s="81" t="s">
        <v>342</v>
      </c>
      <c r="AN71" s="81">
        <v>15873906007</v>
      </c>
      <c r="AO71" s="94"/>
    </row>
    <row r="72" spans="1:41" s="45" customFormat="1" ht="24" customHeight="1">
      <c r="A72" s="62">
        <v>64</v>
      </c>
      <c r="B72" s="64" t="s">
        <v>343</v>
      </c>
      <c r="C72" s="65" t="s">
        <v>37</v>
      </c>
      <c r="D72" s="65" t="s">
        <v>118</v>
      </c>
      <c r="E72" s="65" t="s">
        <v>119</v>
      </c>
      <c r="F72" s="11" t="s">
        <v>75</v>
      </c>
      <c r="G72" s="65" t="s">
        <v>344</v>
      </c>
      <c r="H72" s="11">
        <f t="shared" si="2"/>
        <v>0.53</v>
      </c>
      <c r="I72" s="11"/>
      <c r="J72" s="11"/>
      <c r="K72" s="71">
        <v>0.53</v>
      </c>
      <c r="L72" s="11">
        <f t="shared" si="10"/>
        <v>0.58</v>
      </c>
      <c r="M72" s="11">
        <f t="shared" si="11"/>
        <v>58</v>
      </c>
      <c r="N72" s="11"/>
      <c r="O72" s="70"/>
      <c r="P72" s="70"/>
      <c r="Q72" s="70"/>
      <c r="R72" s="65"/>
      <c r="S72" s="70"/>
      <c r="T72" s="73"/>
      <c r="U72" s="70"/>
      <c r="V72" s="70"/>
      <c r="W72" s="70"/>
      <c r="X72" s="11"/>
      <c r="Y72" s="79"/>
      <c r="Z72" s="73">
        <v>0.58</v>
      </c>
      <c r="AA72" s="72" t="str">
        <f t="shared" si="16"/>
        <v>玉京村</v>
      </c>
      <c r="AB72" s="70">
        <v>4.5</v>
      </c>
      <c r="AC72" s="81" t="s">
        <v>121</v>
      </c>
      <c r="AD72" s="11" t="s">
        <v>86</v>
      </c>
      <c r="AE72" s="79">
        <v>58</v>
      </c>
      <c r="AF72" s="70">
        <f t="shared" si="5"/>
        <v>58</v>
      </c>
      <c r="AG72" s="70"/>
      <c r="AH72" s="70">
        <v>5.65</v>
      </c>
      <c r="AI72" s="70"/>
      <c r="AJ72" s="70">
        <v>52.35</v>
      </c>
      <c r="AK72" s="70"/>
      <c r="AL72" s="70">
        <v>0</v>
      </c>
      <c r="AM72" s="81" t="s">
        <v>122</v>
      </c>
      <c r="AN72" s="81">
        <v>13973596866</v>
      </c>
      <c r="AO72" s="94"/>
    </row>
    <row r="73" spans="1:41" s="45" customFormat="1" ht="24" customHeight="1">
      <c r="A73" s="60">
        <v>65</v>
      </c>
      <c r="B73" s="64" t="s">
        <v>345</v>
      </c>
      <c r="C73" s="65" t="s">
        <v>37</v>
      </c>
      <c r="D73" s="65" t="s">
        <v>338</v>
      </c>
      <c r="E73" s="65" t="s">
        <v>338</v>
      </c>
      <c r="F73" s="11" t="s">
        <v>75</v>
      </c>
      <c r="G73" s="65" t="s">
        <v>346</v>
      </c>
      <c r="H73" s="11">
        <f t="shared" si="2"/>
        <v>5.5</v>
      </c>
      <c r="I73" s="11">
        <v>5.5</v>
      </c>
      <c r="J73" s="11"/>
      <c r="K73" s="11"/>
      <c r="L73" s="11">
        <f t="shared" si="10"/>
        <v>5.5</v>
      </c>
      <c r="M73" s="11">
        <f t="shared" si="11"/>
        <v>3300</v>
      </c>
      <c r="N73" s="74">
        <v>5.5</v>
      </c>
      <c r="O73" s="11" t="s">
        <v>338</v>
      </c>
      <c r="P73" s="70">
        <v>6.5</v>
      </c>
      <c r="Q73" s="70"/>
      <c r="R73" s="65"/>
      <c r="S73" s="79">
        <v>3300</v>
      </c>
      <c r="T73" s="74"/>
      <c r="U73" s="70"/>
      <c r="V73" s="70"/>
      <c r="W73" s="70"/>
      <c r="X73" s="11"/>
      <c r="Y73" s="79"/>
      <c r="Z73" s="70"/>
      <c r="AA73" s="70"/>
      <c r="AB73" s="70"/>
      <c r="AC73" s="70"/>
      <c r="AD73" s="11"/>
      <c r="AE73" s="79"/>
      <c r="AF73" s="70">
        <f t="shared" si="5"/>
        <v>3300</v>
      </c>
      <c r="AG73" s="70"/>
      <c r="AH73" s="70">
        <v>904.7</v>
      </c>
      <c r="AI73" s="70"/>
      <c r="AJ73" s="70">
        <v>2395.3</v>
      </c>
      <c r="AK73" s="70"/>
      <c r="AL73" s="70">
        <v>0</v>
      </c>
      <c r="AM73" s="81" t="s">
        <v>342</v>
      </c>
      <c r="AN73" s="81">
        <v>15873906007</v>
      </c>
      <c r="AO73" s="94"/>
    </row>
    <row r="74" spans="1:41" s="45" customFormat="1" ht="24" customHeight="1">
      <c r="A74" s="62">
        <v>66</v>
      </c>
      <c r="B74" s="64" t="s">
        <v>347</v>
      </c>
      <c r="C74" s="65" t="s">
        <v>37</v>
      </c>
      <c r="D74" s="65" t="s">
        <v>124</v>
      </c>
      <c r="E74" s="65" t="s">
        <v>348</v>
      </c>
      <c r="F74" s="11" t="s">
        <v>75</v>
      </c>
      <c r="G74" s="65" t="s">
        <v>349</v>
      </c>
      <c r="H74" s="11">
        <f aca="true" t="shared" si="17" ref="H74:H137">SUM(I74:K74)</f>
        <v>1.34</v>
      </c>
      <c r="I74" s="11"/>
      <c r="J74" s="11"/>
      <c r="K74" s="71">
        <v>1.34</v>
      </c>
      <c r="L74" s="11">
        <f aca="true" t="shared" si="18" ref="L74:L98">N74+T74+Z74</f>
        <v>1.34</v>
      </c>
      <c r="M74" s="11">
        <f aca="true" t="shared" si="19" ref="M74:M98">S74+Y74+AE74</f>
        <v>134</v>
      </c>
      <c r="N74" s="11"/>
      <c r="O74" s="70"/>
      <c r="P74" s="70"/>
      <c r="Q74" s="70"/>
      <c r="R74" s="65"/>
      <c r="S74" s="70"/>
      <c r="T74" s="77"/>
      <c r="U74" s="70"/>
      <c r="V74" s="70"/>
      <c r="W74" s="70"/>
      <c r="X74" s="11"/>
      <c r="Y74" s="79"/>
      <c r="Z74" s="77">
        <v>1.34</v>
      </c>
      <c r="AA74" s="72" t="str">
        <f t="shared" si="16"/>
        <v>千子村</v>
      </c>
      <c r="AB74" s="70">
        <v>4.5</v>
      </c>
      <c r="AC74" s="81" t="s">
        <v>121</v>
      </c>
      <c r="AD74" s="11" t="s">
        <v>86</v>
      </c>
      <c r="AE74" s="79">
        <v>134</v>
      </c>
      <c r="AF74" s="70">
        <f aca="true" t="shared" si="20" ref="AF74:AF137">SUM(AG74:AL74)</f>
        <v>134</v>
      </c>
      <c r="AG74" s="70"/>
      <c r="AH74" s="70">
        <v>13.05</v>
      </c>
      <c r="AI74" s="70"/>
      <c r="AJ74" s="70">
        <v>120.95</v>
      </c>
      <c r="AK74" s="70"/>
      <c r="AL74" s="70">
        <v>0</v>
      </c>
      <c r="AM74" s="81" t="s">
        <v>128</v>
      </c>
      <c r="AN74" s="81">
        <v>13574991215</v>
      </c>
      <c r="AO74" s="94"/>
    </row>
    <row r="75" spans="1:41" s="45" customFormat="1" ht="24" customHeight="1">
      <c r="A75" s="60">
        <v>67</v>
      </c>
      <c r="B75" s="64" t="s">
        <v>350</v>
      </c>
      <c r="C75" s="65" t="s">
        <v>37</v>
      </c>
      <c r="D75" s="65" t="s">
        <v>130</v>
      </c>
      <c r="E75" s="65" t="s">
        <v>194</v>
      </c>
      <c r="F75" s="11" t="s">
        <v>75</v>
      </c>
      <c r="G75" s="65" t="s">
        <v>351</v>
      </c>
      <c r="H75" s="11">
        <f t="shared" si="17"/>
        <v>1.49</v>
      </c>
      <c r="I75" s="11"/>
      <c r="J75" s="11">
        <v>1.49</v>
      </c>
      <c r="K75" s="11"/>
      <c r="L75" s="11">
        <f t="shared" si="18"/>
        <v>3.5</v>
      </c>
      <c r="M75" s="11">
        <f t="shared" si="19"/>
        <v>700</v>
      </c>
      <c r="N75" s="11"/>
      <c r="O75" s="70"/>
      <c r="P75" s="70"/>
      <c r="Q75" s="70"/>
      <c r="R75" s="65"/>
      <c r="S75" s="79"/>
      <c r="T75" s="74">
        <v>3.5</v>
      </c>
      <c r="U75" s="11" t="s">
        <v>352</v>
      </c>
      <c r="V75" s="11">
        <v>4.5</v>
      </c>
      <c r="W75" s="11" t="s">
        <v>121</v>
      </c>
      <c r="X75" s="11" t="s">
        <v>86</v>
      </c>
      <c r="Y75" s="79">
        <v>700</v>
      </c>
      <c r="Z75" s="70"/>
      <c r="AA75" s="70"/>
      <c r="AB75" s="70"/>
      <c r="AC75" s="70"/>
      <c r="AD75" s="11"/>
      <c r="AE75" s="79"/>
      <c r="AF75" s="70">
        <f t="shared" si="20"/>
        <v>700</v>
      </c>
      <c r="AG75" s="70"/>
      <c r="AH75" s="70">
        <v>84.63</v>
      </c>
      <c r="AI75" s="70"/>
      <c r="AJ75" s="70">
        <v>615.37</v>
      </c>
      <c r="AK75" s="70"/>
      <c r="AL75" s="70">
        <v>0</v>
      </c>
      <c r="AM75" s="81" t="s">
        <v>133</v>
      </c>
      <c r="AN75" s="81">
        <v>13973938636</v>
      </c>
      <c r="AO75" s="94"/>
    </row>
    <row r="76" spans="1:41" s="45" customFormat="1" ht="24" customHeight="1">
      <c r="A76" s="62">
        <v>68</v>
      </c>
      <c r="B76" s="64" t="s">
        <v>353</v>
      </c>
      <c r="C76" s="65" t="s">
        <v>37</v>
      </c>
      <c r="D76" s="65" t="s">
        <v>354</v>
      </c>
      <c r="E76" s="65" t="s">
        <v>355</v>
      </c>
      <c r="F76" s="11" t="s">
        <v>75</v>
      </c>
      <c r="G76" s="65" t="s">
        <v>356</v>
      </c>
      <c r="H76" s="11">
        <f t="shared" si="17"/>
        <v>0.89</v>
      </c>
      <c r="I76" s="11"/>
      <c r="J76" s="11">
        <v>0.89</v>
      </c>
      <c r="K76" s="11"/>
      <c r="L76" s="11">
        <f t="shared" si="18"/>
        <v>0.529</v>
      </c>
      <c r="M76" s="11">
        <f t="shared" si="19"/>
        <v>105.8</v>
      </c>
      <c r="N76" s="11"/>
      <c r="O76" s="70"/>
      <c r="P76" s="70"/>
      <c r="Q76" s="70"/>
      <c r="R76" s="65"/>
      <c r="S76" s="79"/>
      <c r="T76" s="78">
        <v>0.529</v>
      </c>
      <c r="U76" s="11" t="s">
        <v>357</v>
      </c>
      <c r="V76" s="11">
        <v>5</v>
      </c>
      <c r="W76" s="11" t="s">
        <v>121</v>
      </c>
      <c r="X76" s="11" t="s">
        <v>86</v>
      </c>
      <c r="Y76" s="74">
        <v>105.8</v>
      </c>
      <c r="Z76" s="70"/>
      <c r="AA76" s="70"/>
      <c r="AB76" s="70"/>
      <c r="AC76" s="70"/>
      <c r="AD76" s="11"/>
      <c r="AE76" s="79"/>
      <c r="AF76" s="70">
        <f t="shared" si="20"/>
        <v>105.80000000000001</v>
      </c>
      <c r="AG76" s="70"/>
      <c r="AH76" s="70">
        <v>12.79</v>
      </c>
      <c r="AI76" s="70"/>
      <c r="AJ76" s="70">
        <v>93.01</v>
      </c>
      <c r="AK76" s="70"/>
      <c r="AL76" s="70">
        <v>0</v>
      </c>
      <c r="AM76" s="81" t="s">
        <v>358</v>
      </c>
      <c r="AN76" s="81">
        <v>19973939810</v>
      </c>
      <c r="AO76" s="94"/>
    </row>
    <row r="77" spans="1:41" s="45" customFormat="1" ht="24" customHeight="1">
      <c r="A77" s="60">
        <v>69</v>
      </c>
      <c r="B77" s="64" t="s">
        <v>359</v>
      </c>
      <c r="C77" s="65" t="s">
        <v>37</v>
      </c>
      <c r="D77" s="65" t="s">
        <v>153</v>
      </c>
      <c r="E77" s="65" t="s">
        <v>360</v>
      </c>
      <c r="F77" s="11" t="s">
        <v>75</v>
      </c>
      <c r="G77" s="65" t="s">
        <v>361</v>
      </c>
      <c r="H77" s="11">
        <f t="shared" si="17"/>
        <v>0.92</v>
      </c>
      <c r="I77" s="11"/>
      <c r="J77" s="11">
        <v>0.92</v>
      </c>
      <c r="K77" s="11"/>
      <c r="L77" s="11">
        <f t="shared" si="18"/>
        <v>2.337</v>
      </c>
      <c r="M77" s="11">
        <f t="shared" si="19"/>
        <v>467.4</v>
      </c>
      <c r="N77" s="11"/>
      <c r="O77" s="70"/>
      <c r="P77" s="70"/>
      <c r="Q77" s="70"/>
      <c r="R77" s="65"/>
      <c r="S77" s="74"/>
      <c r="T77" s="75">
        <v>2.337</v>
      </c>
      <c r="U77" s="11" t="s">
        <v>362</v>
      </c>
      <c r="V77" s="11">
        <v>4.5</v>
      </c>
      <c r="W77" s="11" t="s">
        <v>121</v>
      </c>
      <c r="X77" s="11" t="s">
        <v>86</v>
      </c>
      <c r="Y77" s="74">
        <v>467.4</v>
      </c>
      <c r="Z77" s="70"/>
      <c r="AA77" s="70"/>
      <c r="AB77" s="70"/>
      <c r="AC77" s="70"/>
      <c r="AD77" s="11"/>
      <c r="AE77" s="74"/>
      <c r="AF77" s="70">
        <f t="shared" si="20"/>
        <v>467.4</v>
      </c>
      <c r="AG77" s="70"/>
      <c r="AH77" s="70">
        <v>56.51</v>
      </c>
      <c r="AI77" s="70"/>
      <c r="AJ77" s="70">
        <v>410.89</v>
      </c>
      <c r="AK77" s="70"/>
      <c r="AL77" s="70">
        <v>0</v>
      </c>
      <c r="AM77" s="81" t="s">
        <v>156</v>
      </c>
      <c r="AN77" s="81">
        <v>18390795656</v>
      </c>
      <c r="AO77" s="94"/>
    </row>
    <row r="78" spans="1:41" s="45" customFormat="1" ht="24" customHeight="1">
      <c r="A78" s="62">
        <v>70</v>
      </c>
      <c r="B78" s="64" t="s">
        <v>363</v>
      </c>
      <c r="C78" s="65" t="s">
        <v>37</v>
      </c>
      <c r="D78" s="65" t="s">
        <v>183</v>
      </c>
      <c r="E78" s="65" t="s">
        <v>249</v>
      </c>
      <c r="F78" s="11" t="s">
        <v>75</v>
      </c>
      <c r="G78" s="65" t="s">
        <v>364</v>
      </c>
      <c r="H78" s="11">
        <f t="shared" si="17"/>
        <v>0.9</v>
      </c>
      <c r="I78" s="11"/>
      <c r="J78" s="11">
        <v>0.9</v>
      </c>
      <c r="K78" s="11"/>
      <c r="L78" s="11">
        <f t="shared" si="18"/>
        <v>1.312</v>
      </c>
      <c r="M78" s="11">
        <f t="shared" si="19"/>
        <v>262.4</v>
      </c>
      <c r="N78" s="11"/>
      <c r="O78" s="70"/>
      <c r="P78" s="70"/>
      <c r="Q78" s="70"/>
      <c r="R78" s="65"/>
      <c r="S78" s="74"/>
      <c r="T78" s="75">
        <v>1.312</v>
      </c>
      <c r="U78" s="11" t="s">
        <v>365</v>
      </c>
      <c r="V78" s="11">
        <v>4.5</v>
      </c>
      <c r="W78" s="11" t="s">
        <v>121</v>
      </c>
      <c r="X78" s="11" t="s">
        <v>86</v>
      </c>
      <c r="Y78" s="74">
        <v>262.4</v>
      </c>
      <c r="Z78" s="70"/>
      <c r="AA78" s="70"/>
      <c r="AB78" s="70"/>
      <c r="AC78" s="70"/>
      <c r="AD78" s="11"/>
      <c r="AE78" s="74"/>
      <c r="AF78" s="70">
        <f t="shared" si="20"/>
        <v>262.4</v>
      </c>
      <c r="AG78" s="70"/>
      <c r="AH78" s="70">
        <v>31.72</v>
      </c>
      <c r="AI78" s="70"/>
      <c r="AJ78" s="70">
        <v>230.68</v>
      </c>
      <c r="AK78" s="70"/>
      <c r="AL78" s="70">
        <v>0</v>
      </c>
      <c r="AM78" s="81" t="s">
        <v>186</v>
      </c>
      <c r="AN78" s="81">
        <v>13107393755</v>
      </c>
      <c r="AO78" s="94"/>
    </row>
    <row r="79" spans="1:41" s="45" customFormat="1" ht="24" customHeight="1">
      <c r="A79" s="60">
        <v>71</v>
      </c>
      <c r="B79" s="64" t="s">
        <v>366</v>
      </c>
      <c r="C79" s="65" t="s">
        <v>37</v>
      </c>
      <c r="D79" s="65" t="s">
        <v>153</v>
      </c>
      <c r="E79" s="65" t="s">
        <v>367</v>
      </c>
      <c r="F79" s="11" t="s">
        <v>75</v>
      </c>
      <c r="G79" s="65" t="s">
        <v>368</v>
      </c>
      <c r="H79" s="11">
        <f t="shared" si="17"/>
        <v>3.54</v>
      </c>
      <c r="I79" s="11"/>
      <c r="J79" s="11"/>
      <c r="K79" s="71">
        <v>3.54</v>
      </c>
      <c r="L79" s="11">
        <f t="shared" si="18"/>
        <v>3.23</v>
      </c>
      <c r="M79" s="11">
        <f t="shared" si="19"/>
        <v>323</v>
      </c>
      <c r="N79" s="11"/>
      <c r="O79" s="70"/>
      <c r="P79" s="70"/>
      <c r="Q79" s="70"/>
      <c r="R79" s="65"/>
      <c r="S79" s="70"/>
      <c r="T79" s="77"/>
      <c r="U79" s="70"/>
      <c r="V79" s="70"/>
      <c r="W79" s="70"/>
      <c r="X79" s="11"/>
      <c r="Y79" s="79"/>
      <c r="Z79" s="77">
        <v>3.23</v>
      </c>
      <c r="AA79" s="72" t="str">
        <f aca="true" t="shared" si="21" ref="AA79:AA82">E79</f>
        <v>仰山村</v>
      </c>
      <c r="AB79" s="70">
        <v>4.5</v>
      </c>
      <c r="AC79" s="81" t="s">
        <v>121</v>
      </c>
      <c r="AD79" s="11" t="s">
        <v>86</v>
      </c>
      <c r="AE79" s="79">
        <v>323</v>
      </c>
      <c r="AF79" s="70">
        <f t="shared" si="20"/>
        <v>323</v>
      </c>
      <c r="AG79" s="70"/>
      <c r="AH79" s="70">
        <v>31.46</v>
      </c>
      <c r="AI79" s="70"/>
      <c r="AJ79" s="70">
        <v>291.54</v>
      </c>
      <c r="AK79" s="70"/>
      <c r="AL79" s="70">
        <v>0</v>
      </c>
      <c r="AM79" s="81" t="s">
        <v>156</v>
      </c>
      <c r="AN79" s="81">
        <v>18390795656</v>
      </c>
      <c r="AO79" s="94"/>
    </row>
    <row r="80" spans="1:41" s="45" customFormat="1" ht="24" customHeight="1">
      <c r="A80" s="62">
        <v>72</v>
      </c>
      <c r="B80" s="64" t="s">
        <v>369</v>
      </c>
      <c r="C80" s="65" t="s">
        <v>37</v>
      </c>
      <c r="D80" s="65" t="s">
        <v>145</v>
      </c>
      <c r="E80" s="65" t="s">
        <v>370</v>
      </c>
      <c r="F80" s="11" t="s">
        <v>75</v>
      </c>
      <c r="G80" s="65" t="s">
        <v>291</v>
      </c>
      <c r="H80" s="11">
        <f t="shared" si="17"/>
        <v>8.03</v>
      </c>
      <c r="I80" s="11"/>
      <c r="J80" s="11">
        <v>8.03</v>
      </c>
      <c r="K80" s="11"/>
      <c r="L80" s="11">
        <f t="shared" si="18"/>
        <v>4.748</v>
      </c>
      <c r="M80" s="11">
        <f t="shared" si="19"/>
        <v>949.6</v>
      </c>
      <c r="N80" s="11"/>
      <c r="O80" s="70"/>
      <c r="P80" s="70"/>
      <c r="Q80" s="70"/>
      <c r="R80" s="65"/>
      <c r="S80" s="74"/>
      <c r="T80" s="75">
        <v>4.748</v>
      </c>
      <c r="U80" s="11" t="s">
        <v>371</v>
      </c>
      <c r="V80" s="11">
        <v>4.5</v>
      </c>
      <c r="W80" s="11" t="s">
        <v>121</v>
      </c>
      <c r="X80" s="11" t="s">
        <v>86</v>
      </c>
      <c r="Y80" s="74">
        <v>949.6</v>
      </c>
      <c r="Z80" s="70"/>
      <c r="AA80" s="70"/>
      <c r="AB80" s="70"/>
      <c r="AC80" s="70"/>
      <c r="AD80" s="11"/>
      <c r="AE80" s="74"/>
      <c r="AF80" s="70">
        <f t="shared" si="20"/>
        <v>949.5999999999999</v>
      </c>
      <c r="AG80" s="70"/>
      <c r="AH80" s="70">
        <v>114.8</v>
      </c>
      <c r="AI80" s="70"/>
      <c r="AJ80" s="70">
        <v>834.8</v>
      </c>
      <c r="AK80" s="70"/>
      <c r="AL80" s="70">
        <v>0</v>
      </c>
      <c r="AM80" s="81" t="s">
        <v>148</v>
      </c>
      <c r="AN80" s="81">
        <v>13873990845</v>
      </c>
      <c r="AO80" s="94"/>
    </row>
    <row r="81" spans="1:41" s="45" customFormat="1" ht="24" customHeight="1">
      <c r="A81" s="60">
        <v>73</v>
      </c>
      <c r="B81" s="64" t="s">
        <v>372</v>
      </c>
      <c r="C81" s="65" t="s">
        <v>37</v>
      </c>
      <c r="D81" s="65" t="s">
        <v>183</v>
      </c>
      <c r="E81" s="65" t="s">
        <v>184</v>
      </c>
      <c r="F81" s="11" t="s">
        <v>75</v>
      </c>
      <c r="G81" s="65" t="s">
        <v>327</v>
      </c>
      <c r="H81" s="11">
        <f t="shared" si="17"/>
        <v>0.45</v>
      </c>
      <c r="I81" s="11"/>
      <c r="J81" s="11"/>
      <c r="K81" s="71">
        <v>0.45</v>
      </c>
      <c r="L81" s="11">
        <f t="shared" si="18"/>
        <v>0.155</v>
      </c>
      <c r="M81" s="11">
        <f t="shared" si="19"/>
        <v>15.5</v>
      </c>
      <c r="N81" s="11"/>
      <c r="O81" s="70"/>
      <c r="P81" s="70"/>
      <c r="Q81" s="70"/>
      <c r="R81" s="65"/>
      <c r="S81" s="70"/>
      <c r="T81" s="78"/>
      <c r="U81" s="70"/>
      <c r="V81" s="70"/>
      <c r="W81" s="70"/>
      <c r="X81" s="11"/>
      <c r="Y81" s="74"/>
      <c r="Z81" s="78">
        <v>0.155</v>
      </c>
      <c r="AA81" s="72" t="str">
        <f t="shared" si="21"/>
        <v>高桥村</v>
      </c>
      <c r="AB81" s="70">
        <v>4.5</v>
      </c>
      <c r="AC81" s="81" t="s">
        <v>121</v>
      </c>
      <c r="AD81" s="11" t="s">
        <v>86</v>
      </c>
      <c r="AE81" s="74">
        <v>15.5</v>
      </c>
      <c r="AF81" s="70">
        <f t="shared" si="20"/>
        <v>15.5</v>
      </c>
      <c r="AG81" s="70"/>
      <c r="AH81" s="70">
        <v>1.51</v>
      </c>
      <c r="AI81" s="70"/>
      <c r="AJ81" s="70">
        <v>13.99</v>
      </c>
      <c r="AK81" s="70"/>
      <c r="AL81" s="70">
        <v>0</v>
      </c>
      <c r="AM81" s="81" t="s">
        <v>186</v>
      </c>
      <c r="AN81" s="81">
        <v>13107393755</v>
      </c>
      <c r="AO81" s="94"/>
    </row>
    <row r="82" spans="1:41" s="45" customFormat="1" ht="24" customHeight="1">
      <c r="A82" s="62">
        <v>74</v>
      </c>
      <c r="B82" s="64" t="s">
        <v>373</v>
      </c>
      <c r="C82" s="65" t="s">
        <v>37</v>
      </c>
      <c r="D82" s="65" t="s">
        <v>237</v>
      </c>
      <c r="E82" s="65" t="s">
        <v>238</v>
      </c>
      <c r="F82" s="11" t="s">
        <v>75</v>
      </c>
      <c r="G82" s="65" t="s">
        <v>374</v>
      </c>
      <c r="H82" s="11">
        <f t="shared" si="17"/>
        <v>0.38</v>
      </c>
      <c r="I82" s="11"/>
      <c r="J82" s="11"/>
      <c r="K82" s="71">
        <v>0.38</v>
      </c>
      <c r="L82" s="11">
        <f t="shared" si="18"/>
        <v>0.36</v>
      </c>
      <c r="M82" s="11">
        <f t="shared" si="19"/>
        <v>36</v>
      </c>
      <c r="N82" s="11"/>
      <c r="O82" s="70"/>
      <c r="P82" s="70"/>
      <c r="Q82" s="70"/>
      <c r="R82" s="65"/>
      <c r="S82" s="70"/>
      <c r="T82" s="73"/>
      <c r="U82" s="70"/>
      <c r="V82" s="70"/>
      <c r="W82" s="70"/>
      <c r="X82" s="11"/>
      <c r="Y82" s="79"/>
      <c r="Z82" s="73">
        <v>0.36</v>
      </c>
      <c r="AA82" s="72" t="str">
        <f t="shared" si="21"/>
        <v>仁泉新村</v>
      </c>
      <c r="AB82" s="70">
        <v>4.5</v>
      </c>
      <c r="AC82" s="81" t="s">
        <v>121</v>
      </c>
      <c r="AD82" s="11" t="s">
        <v>86</v>
      </c>
      <c r="AE82" s="79">
        <v>36</v>
      </c>
      <c r="AF82" s="70">
        <f t="shared" si="20"/>
        <v>36</v>
      </c>
      <c r="AG82" s="70"/>
      <c r="AH82" s="70">
        <v>3.51</v>
      </c>
      <c r="AI82" s="70"/>
      <c r="AJ82" s="70">
        <v>32.49</v>
      </c>
      <c r="AK82" s="70"/>
      <c r="AL82" s="70">
        <v>0</v>
      </c>
      <c r="AM82" s="81" t="s">
        <v>240</v>
      </c>
      <c r="AN82" s="81">
        <v>15273975588</v>
      </c>
      <c r="AO82" s="94"/>
    </row>
    <row r="83" spans="1:41" s="45" customFormat="1" ht="24" customHeight="1">
      <c r="A83" s="60">
        <v>75</v>
      </c>
      <c r="B83" s="64" t="s">
        <v>375</v>
      </c>
      <c r="C83" s="65" t="s">
        <v>37</v>
      </c>
      <c r="D83" s="65" t="s">
        <v>130</v>
      </c>
      <c r="E83" s="65" t="s">
        <v>303</v>
      </c>
      <c r="F83" s="11" t="s">
        <v>75</v>
      </c>
      <c r="G83" s="65" t="s">
        <v>376</v>
      </c>
      <c r="H83" s="11">
        <f t="shared" si="17"/>
        <v>2.6</v>
      </c>
      <c r="I83" s="11"/>
      <c r="J83" s="11">
        <v>2.6</v>
      </c>
      <c r="K83" s="11"/>
      <c r="L83" s="11">
        <f t="shared" si="18"/>
        <v>3.82</v>
      </c>
      <c r="M83" s="11">
        <f t="shared" si="19"/>
        <v>764</v>
      </c>
      <c r="N83" s="11"/>
      <c r="O83" s="70"/>
      <c r="P83" s="70"/>
      <c r="Q83" s="70"/>
      <c r="R83" s="65"/>
      <c r="S83" s="79"/>
      <c r="T83" s="77">
        <v>3.82</v>
      </c>
      <c r="U83" s="11" t="s">
        <v>377</v>
      </c>
      <c r="V83" s="11">
        <v>4.5</v>
      </c>
      <c r="W83" s="11" t="s">
        <v>121</v>
      </c>
      <c r="X83" s="11" t="s">
        <v>86</v>
      </c>
      <c r="Y83" s="79">
        <v>764</v>
      </c>
      <c r="Z83" s="70"/>
      <c r="AA83" s="70"/>
      <c r="AB83" s="70"/>
      <c r="AC83" s="70"/>
      <c r="AD83" s="11"/>
      <c r="AE83" s="79"/>
      <c r="AF83" s="70">
        <f t="shared" si="20"/>
        <v>764</v>
      </c>
      <c r="AG83" s="70"/>
      <c r="AH83" s="70">
        <v>92.36</v>
      </c>
      <c r="AI83" s="70"/>
      <c r="AJ83" s="70">
        <v>671.64</v>
      </c>
      <c r="AK83" s="70"/>
      <c r="AL83" s="70">
        <v>0</v>
      </c>
      <c r="AM83" s="81" t="s">
        <v>133</v>
      </c>
      <c r="AN83" s="81">
        <v>13973938636</v>
      </c>
      <c r="AO83" s="94"/>
    </row>
    <row r="84" spans="1:41" s="45" customFormat="1" ht="24" customHeight="1">
      <c r="A84" s="62">
        <v>76</v>
      </c>
      <c r="B84" s="64" t="s">
        <v>378</v>
      </c>
      <c r="C84" s="65" t="s">
        <v>37</v>
      </c>
      <c r="D84" s="65" t="s">
        <v>145</v>
      </c>
      <c r="E84" s="65" t="s">
        <v>145</v>
      </c>
      <c r="F84" s="11" t="s">
        <v>75</v>
      </c>
      <c r="G84" s="65" t="s">
        <v>379</v>
      </c>
      <c r="H84" s="11">
        <f t="shared" si="17"/>
        <v>12.157</v>
      </c>
      <c r="I84" s="11">
        <v>12.157</v>
      </c>
      <c r="J84" s="11"/>
      <c r="K84" s="11"/>
      <c r="L84" s="11">
        <f t="shared" si="18"/>
        <v>2.829</v>
      </c>
      <c r="M84" s="11">
        <f t="shared" si="19"/>
        <v>1697.4</v>
      </c>
      <c r="N84" s="75">
        <v>2.829</v>
      </c>
      <c r="O84" s="11" t="s">
        <v>145</v>
      </c>
      <c r="P84" s="70">
        <v>6.5</v>
      </c>
      <c r="Q84" s="70"/>
      <c r="R84" s="65"/>
      <c r="S84" s="74">
        <v>1697.4</v>
      </c>
      <c r="T84" s="75"/>
      <c r="U84" s="70"/>
      <c r="V84" s="70"/>
      <c r="W84" s="70"/>
      <c r="X84" s="11"/>
      <c r="Y84" s="74"/>
      <c r="Z84" s="70"/>
      <c r="AA84" s="70"/>
      <c r="AB84" s="70"/>
      <c r="AC84" s="70"/>
      <c r="AD84" s="11"/>
      <c r="AE84" s="74"/>
      <c r="AF84" s="70">
        <f t="shared" si="20"/>
        <v>1697.3999999999999</v>
      </c>
      <c r="AG84" s="70"/>
      <c r="AH84" s="70">
        <v>465.3</v>
      </c>
      <c r="AI84" s="70"/>
      <c r="AJ84" s="70">
        <v>1232.1</v>
      </c>
      <c r="AK84" s="70"/>
      <c r="AL84" s="70">
        <v>0</v>
      </c>
      <c r="AM84" s="81" t="s">
        <v>148</v>
      </c>
      <c r="AN84" s="81">
        <v>13873990845</v>
      </c>
      <c r="AO84" s="94"/>
    </row>
    <row r="85" spans="1:41" s="45" customFormat="1" ht="24" customHeight="1">
      <c r="A85" s="60">
        <v>77</v>
      </c>
      <c r="B85" s="64" t="s">
        <v>380</v>
      </c>
      <c r="C85" s="65" t="s">
        <v>37</v>
      </c>
      <c r="D85" s="65" t="s">
        <v>338</v>
      </c>
      <c r="E85" s="65" t="s">
        <v>339</v>
      </c>
      <c r="F85" s="11" t="s">
        <v>75</v>
      </c>
      <c r="G85" s="65" t="s">
        <v>185</v>
      </c>
      <c r="H85" s="11">
        <f t="shared" si="17"/>
        <v>0.44</v>
      </c>
      <c r="I85" s="11"/>
      <c r="J85" s="11">
        <v>0.44</v>
      </c>
      <c r="K85" s="11"/>
      <c r="L85" s="11">
        <f t="shared" si="18"/>
        <v>0.9</v>
      </c>
      <c r="M85" s="11">
        <f t="shared" si="19"/>
        <v>180</v>
      </c>
      <c r="N85" s="11"/>
      <c r="O85" s="70"/>
      <c r="P85" s="70"/>
      <c r="Q85" s="70"/>
      <c r="R85" s="65"/>
      <c r="S85" s="79"/>
      <c r="T85" s="76">
        <v>0.9</v>
      </c>
      <c r="U85" s="11" t="s">
        <v>381</v>
      </c>
      <c r="V85" s="11">
        <v>5</v>
      </c>
      <c r="W85" s="11" t="s">
        <v>121</v>
      </c>
      <c r="X85" s="11" t="s">
        <v>86</v>
      </c>
      <c r="Y85" s="79">
        <v>180</v>
      </c>
      <c r="Z85" s="70"/>
      <c r="AA85" s="70"/>
      <c r="AB85" s="70"/>
      <c r="AC85" s="70"/>
      <c r="AD85" s="11"/>
      <c r="AE85" s="79"/>
      <c r="AF85" s="70">
        <f t="shared" si="20"/>
        <v>180</v>
      </c>
      <c r="AG85" s="70"/>
      <c r="AH85" s="70">
        <v>21.76</v>
      </c>
      <c r="AI85" s="70"/>
      <c r="AJ85" s="70">
        <v>158.24</v>
      </c>
      <c r="AK85" s="70"/>
      <c r="AL85" s="70">
        <v>0</v>
      </c>
      <c r="AM85" s="81" t="s">
        <v>342</v>
      </c>
      <c r="AN85" s="81">
        <v>15873906007</v>
      </c>
      <c r="AO85" s="94"/>
    </row>
    <row r="86" spans="1:41" s="45" customFormat="1" ht="24" customHeight="1">
      <c r="A86" s="62">
        <v>78</v>
      </c>
      <c r="B86" s="64" t="s">
        <v>382</v>
      </c>
      <c r="C86" s="65" t="s">
        <v>37</v>
      </c>
      <c r="D86" s="65" t="s">
        <v>275</v>
      </c>
      <c r="E86" s="65" t="s">
        <v>383</v>
      </c>
      <c r="F86" s="11" t="s">
        <v>75</v>
      </c>
      <c r="G86" s="65" t="s">
        <v>304</v>
      </c>
      <c r="H86" s="11">
        <f t="shared" si="17"/>
        <v>0.66</v>
      </c>
      <c r="I86" s="11"/>
      <c r="J86" s="11"/>
      <c r="K86" s="71">
        <v>0.66</v>
      </c>
      <c r="L86" s="11">
        <f t="shared" si="18"/>
        <v>0.71</v>
      </c>
      <c r="M86" s="11">
        <f t="shared" si="19"/>
        <v>71</v>
      </c>
      <c r="N86" s="11"/>
      <c r="O86" s="70"/>
      <c r="P86" s="70"/>
      <c r="Q86" s="70"/>
      <c r="R86" s="65"/>
      <c r="S86" s="70"/>
      <c r="T86" s="73"/>
      <c r="U86" s="70"/>
      <c r="V86" s="70"/>
      <c r="W86" s="70"/>
      <c r="X86" s="11"/>
      <c r="Y86" s="79"/>
      <c r="Z86" s="73">
        <v>0.71</v>
      </c>
      <c r="AA86" s="72" t="str">
        <f aca="true" t="shared" si="22" ref="AA86:AA93">E86</f>
        <v>书院村</v>
      </c>
      <c r="AB86" s="70">
        <v>4.5</v>
      </c>
      <c r="AC86" s="81" t="s">
        <v>121</v>
      </c>
      <c r="AD86" s="11" t="s">
        <v>86</v>
      </c>
      <c r="AE86" s="79">
        <v>71</v>
      </c>
      <c r="AF86" s="70">
        <f t="shared" si="20"/>
        <v>71</v>
      </c>
      <c r="AG86" s="70"/>
      <c r="AH86" s="70">
        <v>6.92</v>
      </c>
      <c r="AI86" s="70"/>
      <c r="AJ86" s="70">
        <v>64.08</v>
      </c>
      <c r="AK86" s="70"/>
      <c r="AL86" s="70">
        <v>0</v>
      </c>
      <c r="AM86" s="81" t="s">
        <v>278</v>
      </c>
      <c r="AN86" s="81">
        <v>13907390533</v>
      </c>
      <c r="AO86" s="94"/>
    </row>
    <row r="87" spans="1:41" s="45" customFormat="1" ht="24" customHeight="1">
      <c r="A87" s="60">
        <v>79</v>
      </c>
      <c r="B87" s="64" t="s">
        <v>384</v>
      </c>
      <c r="C87" s="65" t="s">
        <v>37</v>
      </c>
      <c r="D87" s="65" t="s">
        <v>118</v>
      </c>
      <c r="E87" s="65" t="s">
        <v>385</v>
      </c>
      <c r="F87" s="11" t="s">
        <v>171</v>
      </c>
      <c r="G87" s="65" t="s">
        <v>386</v>
      </c>
      <c r="H87" s="11">
        <f t="shared" si="17"/>
        <v>3.78</v>
      </c>
      <c r="I87" s="11"/>
      <c r="J87" s="11">
        <v>3.78</v>
      </c>
      <c r="K87" s="11"/>
      <c r="L87" s="11">
        <f t="shared" si="18"/>
        <v>2.047</v>
      </c>
      <c r="M87" s="11">
        <f t="shared" si="19"/>
        <v>409.4</v>
      </c>
      <c r="N87" s="11"/>
      <c r="O87" s="70"/>
      <c r="P87" s="70"/>
      <c r="Q87" s="70"/>
      <c r="R87" s="65"/>
      <c r="S87" s="74"/>
      <c r="T87" s="75">
        <v>2.047</v>
      </c>
      <c r="U87" s="11" t="s">
        <v>387</v>
      </c>
      <c r="V87" s="11">
        <v>4.5</v>
      </c>
      <c r="W87" s="11" t="s">
        <v>121</v>
      </c>
      <c r="X87" s="11" t="s">
        <v>86</v>
      </c>
      <c r="Y87" s="74">
        <v>409.4</v>
      </c>
      <c r="Z87" s="70"/>
      <c r="AA87" s="70"/>
      <c r="AB87" s="70"/>
      <c r="AC87" s="70"/>
      <c r="AD87" s="11"/>
      <c r="AE87" s="74"/>
      <c r="AF87" s="70">
        <f t="shared" si="20"/>
        <v>409.40000000000003</v>
      </c>
      <c r="AG87" s="70"/>
      <c r="AH87" s="70">
        <v>49.49</v>
      </c>
      <c r="AI87" s="70"/>
      <c r="AJ87" s="70">
        <v>359.91</v>
      </c>
      <c r="AK87" s="70"/>
      <c r="AL87" s="70">
        <v>0</v>
      </c>
      <c r="AM87" s="81" t="s">
        <v>122</v>
      </c>
      <c r="AN87" s="81">
        <v>13973596866</v>
      </c>
      <c r="AO87" s="94"/>
    </row>
    <row r="88" spans="1:41" s="45" customFormat="1" ht="24" customHeight="1">
      <c r="A88" s="62">
        <v>80</v>
      </c>
      <c r="B88" s="64" t="s">
        <v>388</v>
      </c>
      <c r="C88" s="65" t="s">
        <v>37</v>
      </c>
      <c r="D88" s="65" t="s">
        <v>140</v>
      </c>
      <c r="E88" s="65" t="s">
        <v>389</v>
      </c>
      <c r="F88" s="11" t="s">
        <v>75</v>
      </c>
      <c r="G88" s="65" t="s">
        <v>390</v>
      </c>
      <c r="H88" s="11">
        <f t="shared" si="17"/>
        <v>0.96</v>
      </c>
      <c r="I88" s="11"/>
      <c r="J88" s="11"/>
      <c r="K88" s="71">
        <v>0.96</v>
      </c>
      <c r="L88" s="11">
        <f t="shared" si="18"/>
        <v>1.06</v>
      </c>
      <c r="M88" s="11">
        <f t="shared" si="19"/>
        <v>106</v>
      </c>
      <c r="N88" s="11"/>
      <c r="O88" s="70"/>
      <c r="P88" s="70"/>
      <c r="Q88" s="70"/>
      <c r="R88" s="65"/>
      <c r="S88" s="70"/>
      <c r="T88" s="77"/>
      <c r="U88" s="70"/>
      <c r="V88" s="70"/>
      <c r="W88" s="70"/>
      <c r="X88" s="11"/>
      <c r="Y88" s="79"/>
      <c r="Z88" s="77">
        <v>1.06</v>
      </c>
      <c r="AA88" s="72" t="str">
        <f t="shared" si="22"/>
        <v>集中村</v>
      </c>
      <c r="AB88" s="70">
        <v>4.5</v>
      </c>
      <c r="AC88" s="81" t="s">
        <v>121</v>
      </c>
      <c r="AD88" s="11" t="s">
        <v>86</v>
      </c>
      <c r="AE88" s="79">
        <v>106</v>
      </c>
      <c r="AF88" s="70">
        <f t="shared" si="20"/>
        <v>106</v>
      </c>
      <c r="AG88" s="70"/>
      <c r="AH88" s="70">
        <v>10.32</v>
      </c>
      <c r="AI88" s="70"/>
      <c r="AJ88" s="70">
        <v>95.68</v>
      </c>
      <c r="AK88" s="70"/>
      <c r="AL88" s="70">
        <v>0</v>
      </c>
      <c r="AM88" s="81" t="s">
        <v>143</v>
      </c>
      <c r="AN88" s="81">
        <v>13107381619</v>
      </c>
      <c r="AO88" s="94"/>
    </row>
    <row r="89" spans="1:41" s="45" customFormat="1" ht="24" customHeight="1">
      <c r="A89" s="60">
        <v>81</v>
      </c>
      <c r="B89" s="64" t="s">
        <v>391</v>
      </c>
      <c r="C89" s="65" t="s">
        <v>37</v>
      </c>
      <c r="D89" s="65" t="s">
        <v>158</v>
      </c>
      <c r="E89" s="65" t="s">
        <v>392</v>
      </c>
      <c r="F89" s="11" t="s">
        <v>171</v>
      </c>
      <c r="G89" s="65" t="s">
        <v>393</v>
      </c>
      <c r="H89" s="11">
        <f t="shared" si="17"/>
        <v>3</v>
      </c>
      <c r="I89" s="11"/>
      <c r="J89" s="11">
        <v>3</v>
      </c>
      <c r="K89" s="11"/>
      <c r="L89" s="11">
        <f t="shared" si="18"/>
        <v>2.65</v>
      </c>
      <c r="M89" s="11">
        <f t="shared" si="19"/>
        <v>530</v>
      </c>
      <c r="N89" s="11"/>
      <c r="O89" s="70"/>
      <c r="P89" s="70"/>
      <c r="Q89" s="70"/>
      <c r="R89" s="65"/>
      <c r="S89" s="79"/>
      <c r="T89" s="77">
        <v>2.65</v>
      </c>
      <c r="U89" s="11" t="s">
        <v>394</v>
      </c>
      <c r="V89" s="11">
        <v>5</v>
      </c>
      <c r="W89" s="11" t="s">
        <v>121</v>
      </c>
      <c r="X89" s="11" t="s">
        <v>86</v>
      </c>
      <c r="Y89" s="79">
        <v>530</v>
      </c>
      <c r="Z89" s="70"/>
      <c r="AA89" s="70"/>
      <c r="AB89" s="70"/>
      <c r="AC89" s="70"/>
      <c r="AD89" s="11"/>
      <c r="AE89" s="79"/>
      <c r="AF89" s="70">
        <f t="shared" si="20"/>
        <v>530</v>
      </c>
      <c r="AG89" s="70"/>
      <c r="AH89" s="70">
        <v>64.07</v>
      </c>
      <c r="AI89" s="70"/>
      <c r="AJ89" s="70">
        <v>465.93</v>
      </c>
      <c r="AK89" s="70"/>
      <c r="AL89" s="70">
        <v>0</v>
      </c>
      <c r="AM89" s="81" t="s">
        <v>162</v>
      </c>
      <c r="AN89" s="81">
        <v>13873911422</v>
      </c>
      <c r="AO89" s="94"/>
    </row>
    <row r="90" spans="1:41" s="45" customFormat="1" ht="24" customHeight="1">
      <c r="A90" s="62">
        <v>82</v>
      </c>
      <c r="B90" s="64" t="s">
        <v>395</v>
      </c>
      <c r="C90" s="65" t="s">
        <v>37</v>
      </c>
      <c r="D90" s="65" t="s">
        <v>135</v>
      </c>
      <c r="E90" s="65" t="s">
        <v>396</v>
      </c>
      <c r="F90" s="11" t="s">
        <v>75</v>
      </c>
      <c r="G90" s="65" t="s">
        <v>397</v>
      </c>
      <c r="H90" s="11">
        <f t="shared" si="17"/>
        <v>0.44</v>
      </c>
      <c r="I90" s="11"/>
      <c r="J90" s="11"/>
      <c r="K90" s="71">
        <v>0.44</v>
      </c>
      <c r="L90" s="11">
        <f t="shared" si="18"/>
        <v>0.82</v>
      </c>
      <c r="M90" s="11">
        <f t="shared" si="19"/>
        <v>82</v>
      </c>
      <c r="N90" s="11"/>
      <c r="O90" s="70"/>
      <c r="P90" s="70"/>
      <c r="Q90" s="70"/>
      <c r="R90" s="65"/>
      <c r="S90" s="70"/>
      <c r="T90" s="73"/>
      <c r="U90" s="70"/>
      <c r="V90" s="70"/>
      <c r="W90" s="70"/>
      <c r="X90" s="11"/>
      <c r="Y90" s="79"/>
      <c r="Z90" s="73">
        <v>0.82</v>
      </c>
      <c r="AA90" s="72" t="str">
        <f t="shared" si="22"/>
        <v>洪杨村</v>
      </c>
      <c r="AB90" s="70">
        <v>4.5</v>
      </c>
      <c r="AC90" s="81" t="s">
        <v>121</v>
      </c>
      <c r="AD90" s="11" t="s">
        <v>86</v>
      </c>
      <c r="AE90" s="79">
        <v>82</v>
      </c>
      <c r="AF90" s="70">
        <f t="shared" si="20"/>
        <v>82</v>
      </c>
      <c r="AG90" s="70"/>
      <c r="AH90" s="70">
        <v>7.99</v>
      </c>
      <c r="AI90" s="70"/>
      <c r="AJ90" s="70">
        <v>74.01</v>
      </c>
      <c r="AK90" s="70"/>
      <c r="AL90" s="70">
        <v>0</v>
      </c>
      <c r="AM90" s="81" t="s">
        <v>138</v>
      </c>
      <c r="AN90" s="81">
        <v>15115995352</v>
      </c>
      <c r="AO90" s="94"/>
    </row>
    <row r="91" spans="1:41" s="45" customFormat="1" ht="24" customHeight="1">
      <c r="A91" s="60">
        <v>83</v>
      </c>
      <c r="B91" s="64" t="s">
        <v>398</v>
      </c>
      <c r="C91" s="65" t="s">
        <v>37</v>
      </c>
      <c r="D91" s="65" t="s">
        <v>140</v>
      </c>
      <c r="E91" s="65" t="s">
        <v>399</v>
      </c>
      <c r="F91" s="11" t="s">
        <v>75</v>
      </c>
      <c r="G91" s="65" t="s">
        <v>400</v>
      </c>
      <c r="H91" s="11">
        <f t="shared" si="17"/>
        <v>1.04</v>
      </c>
      <c r="I91" s="11"/>
      <c r="J91" s="11"/>
      <c r="K91" s="71">
        <v>1.04</v>
      </c>
      <c r="L91" s="11">
        <f t="shared" si="18"/>
        <v>0.61</v>
      </c>
      <c r="M91" s="11">
        <f t="shared" si="19"/>
        <v>61</v>
      </c>
      <c r="N91" s="11"/>
      <c r="O91" s="70"/>
      <c r="P91" s="70"/>
      <c r="Q91" s="70"/>
      <c r="R91" s="65"/>
      <c r="S91" s="70"/>
      <c r="T91" s="73"/>
      <c r="U91" s="70"/>
      <c r="V91" s="70"/>
      <c r="W91" s="70"/>
      <c r="X91" s="11"/>
      <c r="Y91" s="79"/>
      <c r="Z91" s="73">
        <v>0.61</v>
      </c>
      <c r="AA91" s="72" t="str">
        <f t="shared" si="22"/>
        <v>峰华村</v>
      </c>
      <c r="AB91" s="70">
        <v>4.5</v>
      </c>
      <c r="AC91" s="81" t="s">
        <v>121</v>
      </c>
      <c r="AD91" s="11" t="s">
        <v>86</v>
      </c>
      <c r="AE91" s="79">
        <v>61</v>
      </c>
      <c r="AF91" s="70">
        <f t="shared" si="20"/>
        <v>61</v>
      </c>
      <c r="AG91" s="70"/>
      <c r="AH91" s="70">
        <v>5.94</v>
      </c>
      <c r="AI91" s="70"/>
      <c r="AJ91" s="70">
        <v>55.06</v>
      </c>
      <c r="AK91" s="70"/>
      <c r="AL91" s="70">
        <v>0</v>
      </c>
      <c r="AM91" s="81" t="s">
        <v>143</v>
      </c>
      <c r="AN91" s="81">
        <v>13107381619</v>
      </c>
      <c r="AO91" s="94"/>
    </row>
    <row r="92" spans="1:41" s="45" customFormat="1" ht="24" customHeight="1">
      <c r="A92" s="62">
        <v>84</v>
      </c>
      <c r="B92" s="64" t="s">
        <v>401</v>
      </c>
      <c r="C92" s="65" t="s">
        <v>37</v>
      </c>
      <c r="D92" s="65" t="s">
        <v>164</v>
      </c>
      <c r="E92" s="65" t="s">
        <v>165</v>
      </c>
      <c r="F92" s="11" t="s">
        <v>75</v>
      </c>
      <c r="G92" s="65" t="s">
        <v>402</v>
      </c>
      <c r="H92" s="11">
        <f t="shared" si="17"/>
        <v>0.68</v>
      </c>
      <c r="I92" s="11"/>
      <c r="J92" s="11"/>
      <c r="K92" s="71">
        <v>0.68</v>
      </c>
      <c r="L92" s="11">
        <f t="shared" si="18"/>
        <v>0.91</v>
      </c>
      <c r="M92" s="11">
        <f t="shared" si="19"/>
        <v>91</v>
      </c>
      <c r="N92" s="11"/>
      <c r="O92" s="70"/>
      <c r="P92" s="70"/>
      <c r="Q92" s="70"/>
      <c r="R92" s="65"/>
      <c r="S92" s="70"/>
      <c r="T92" s="73"/>
      <c r="U92" s="70"/>
      <c r="V92" s="70"/>
      <c r="W92" s="70"/>
      <c r="X92" s="11"/>
      <c r="Y92" s="79"/>
      <c r="Z92" s="73">
        <v>0.91</v>
      </c>
      <c r="AA92" s="72" t="str">
        <f t="shared" si="22"/>
        <v>杨柳村</v>
      </c>
      <c r="AB92" s="70">
        <v>4.5</v>
      </c>
      <c r="AC92" s="81" t="s">
        <v>121</v>
      </c>
      <c r="AD92" s="11" t="s">
        <v>86</v>
      </c>
      <c r="AE92" s="79">
        <v>91</v>
      </c>
      <c r="AF92" s="70">
        <f t="shared" si="20"/>
        <v>91</v>
      </c>
      <c r="AG92" s="70"/>
      <c r="AH92" s="70">
        <v>8.86</v>
      </c>
      <c r="AI92" s="70"/>
      <c r="AJ92" s="70">
        <v>82.14</v>
      </c>
      <c r="AK92" s="70"/>
      <c r="AL92" s="70">
        <v>0</v>
      </c>
      <c r="AM92" s="81" t="s">
        <v>167</v>
      </c>
      <c r="AN92" s="81">
        <v>13365898618</v>
      </c>
      <c r="AO92" s="94"/>
    </row>
    <row r="93" spans="1:41" s="45" customFormat="1" ht="24" customHeight="1">
      <c r="A93" s="60">
        <v>85</v>
      </c>
      <c r="B93" s="64" t="s">
        <v>403</v>
      </c>
      <c r="C93" s="65" t="s">
        <v>37</v>
      </c>
      <c r="D93" s="65" t="s">
        <v>321</v>
      </c>
      <c r="E93" s="65" t="s">
        <v>404</v>
      </c>
      <c r="F93" s="11" t="s">
        <v>75</v>
      </c>
      <c r="G93" s="65" t="s">
        <v>405</v>
      </c>
      <c r="H93" s="11">
        <f t="shared" si="17"/>
        <v>0.41</v>
      </c>
      <c r="I93" s="11"/>
      <c r="J93" s="11"/>
      <c r="K93" s="71">
        <v>0.41</v>
      </c>
      <c r="L93" s="11">
        <f t="shared" si="18"/>
        <v>0.41</v>
      </c>
      <c r="M93" s="11">
        <f t="shared" si="19"/>
        <v>41</v>
      </c>
      <c r="N93" s="11"/>
      <c r="O93" s="70"/>
      <c r="P93" s="70"/>
      <c r="Q93" s="70"/>
      <c r="R93" s="65"/>
      <c r="S93" s="70"/>
      <c r="T93" s="73"/>
      <c r="U93" s="70"/>
      <c r="V93" s="70"/>
      <c r="W93" s="70"/>
      <c r="X93" s="11"/>
      <c r="Y93" s="79"/>
      <c r="Z93" s="73">
        <v>0.41</v>
      </c>
      <c r="AA93" s="72" t="str">
        <f t="shared" si="22"/>
        <v>仙鹅村</v>
      </c>
      <c r="AB93" s="70">
        <v>4.5</v>
      </c>
      <c r="AC93" s="81" t="s">
        <v>121</v>
      </c>
      <c r="AD93" s="11" t="s">
        <v>86</v>
      </c>
      <c r="AE93" s="79">
        <v>41</v>
      </c>
      <c r="AF93" s="70">
        <f t="shared" si="20"/>
        <v>41</v>
      </c>
      <c r="AG93" s="70"/>
      <c r="AH93" s="70">
        <v>3.99</v>
      </c>
      <c r="AI93" s="70"/>
      <c r="AJ93" s="70">
        <v>37.01</v>
      </c>
      <c r="AK93" s="70"/>
      <c r="AL93" s="70">
        <v>0</v>
      </c>
      <c r="AM93" s="81" t="s">
        <v>324</v>
      </c>
      <c r="AN93" s="81">
        <v>18007392227</v>
      </c>
      <c r="AO93" s="94"/>
    </row>
    <row r="94" spans="1:41" s="45" customFormat="1" ht="24" customHeight="1">
      <c r="A94" s="62">
        <v>86</v>
      </c>
      <c r="B94" s="64" t="s">
        <v>406</v>
      </c>
      <c r="C94" s="65" t="s">
        <v>37</v>
      </c>
      <c r="D94" s="65" t="s">
        <v>237</v>
      </c>
      <c r="E94" s="65" t="s">
        <v>407</v>
      </c>
      <c r="F94" s="11" t="s">
        <v>75</v>
      </c>
      <c r="G94" s="65" t="s">
        <v>408</v>
      </c>
      <c r="H94" s="11">
        <f t="shared" si="17"/>
        <v>1.4</v>
      </c>
      <c r="I94" s="11"/>
      <c r="J94" s="11">
        <v>1.4</v>
      </c>
      <c r="K94" s="11"/>
      <c r="L94" s="11">
        <f t="shared" si="18"/>
        <v>2.171</v>
      </c>
      <c r="M94" s="11">
        <f t="shared" si="19"/>
        <v>434.2</v>
      </c>
      <c r="N94" s="11"/>
      <c r="O94" s="70"/>
      <c r="P94" s="70"/>
      <c r="Q94" s="70"/>
      <c r="R94" s="65"/>
      <c r="S94" s="74"/>
      <c r="T94" s="75">
        <v>2.171</v>
      </c>
      <c r="U94" s="11" t="s">
        <v>409</v>
      </c>
      <c r="V94" s="11">
        <v>4.5</v>
      </c>
      <c r="W94" s="11" t="s">
        <v>121</v>
      </c>
      <c r="X94" s="11" t="s">
        <v>86</v>
      </c>
      <c r="Y94" s="74">
        <v>434.2</v>
      </c>
      <c r="Z94" s="70"/>
      <c r="AA94" s="70"/>
      <c r="AB94" s="70"/>
      <c r="AC94" s="70"/>
      <c r="AD94" s="11"/>
      <c r="AE94" s="74"/>
      <c r="AF94" s="70">
        <f t="shared" si="20"/>
        <v>434.2</v>
      </c>
      <c r="AG94" s="70"/>
      <c r="AH94" s="70">
        <v>52.49</v>
      </c>
      <c r="AI94" s="70"/>
      <c r="AJ94" s="70">
        <v>381.71</v>
      </c>
      <c r="AK94" s="70"/>
      <c r="AL94" s="70">
        <v>0</v>
      </c>
      <c r="AM94" s="81" t="s">
        <v>240</v>
      </c>
      <c r="AN94" s="81">
        <v>15273975588</v>
      </c>
      <c r="AO94" s="94"/>
    </row>
    <row r="95" spans="1:41" s="45" customFormat="1" ht="24" customHeight="1">
      <c r="A95" s="60">
        <v>87</v>
      </c>
      <c r="B95" s="64" t="s">
        <v>410</v>
      </c>
      <c r="C95" s="65" t="s">
        <v>37</v>
      </c>
      <c r="D95" s="65" t="s">
        <v>153</v>
      </c>
      <c r="E95" s="65" t="s">
        <v>246</v>
      </c>
      <c r="F95" s="11" t="s">
        <v>75</v>
      </c>
      <c r="G95" s="65" t="s">
        <v>340</v>
      </c>
      <c r="H95" s="11">
        <f t="shared" si="17"/>
        <v>0.54</v>
      </c>
      <c r="I95" s="11"/>
      <c r="J95" s="11"/>
      <c r="K95" s="71">
        <v>0.54</v>
      </c>
      <c r="L95" s="11">
        <f t="shared" si="18"/>
        <v>0.25</v>
      </c>
      <c r="M95" s="11">
        <f t="shared" si="19"/>
        <v>25</v>
      </c>
      <c r="N95" s="11"/>
      <c r="O95" s="70"/>
      <c r="P95" s="70"/>
      <c r="Q95" s="70"/>
      <c r="R95" s="65"/>
      <c r="S95" s="70"/>
      <c r="T95" s="73"/>
      <c r="U95" s="70"/>
      <c r="V95" s="70"/>
      <c r="W95" s="70"/>
      <c r="X95" s="11"/>
      <c r="Y95" s="79"/>
      <c r="Z95" s="73">
        <v>0.25</v>
      </c>
      <c r="AA95" s="72" t="str">
        <f aca="true" t="shared" si="23" ref="AA95:AA97">E95</f>
        <v>长冲口村</v>
      </c>
      <c r="AB95" s="70">
        <v>4.5</v>
      </c>
      <c r="AC95" s="81" t="s">
        <v>121</v>
      </c>
      <c r="AD95" s="11" t="s">
        <v>86</v>
      </c>
      <c r="AE95" s="79">
        <v>25</v>
      </c>
      <c r="AF95" s="70">
        <f t="shared" si="20"/>
        <v>25</v>
      </c>
      <c r="AG95" s="70"/>
      <c r="AH95" s="70">
        <v>2.44</v>
      </c>
      <c r="AI95" s="70"/>
      <c r="AJ95" s="70">
        <v>22.56</v>
      </c>
      <c r="AK95" s="70"/>
      <c r="AL95" s="70">
        <v>0</v>
      </c>
      <c r="AM95" s="81" t="s">
        <v>156</v>
      </c>
      <c r="AN95" s="81">
        <v>18390795656</v>
      </c>
      <c r="AO95" s="94"/>
    </row>
    <row r="96" spans="1:41" s="45" customFormat="1" ht="24" customHeight="1">
      <c r="A96" s="62">
        <v>88</v>
      </c>
      <c r="B96" s="64" t="s">
        <v>411</v>
      </c>
      <c r="C96" s="65" t="s">
        <v>37</v>
      </c>
      <c r="D96" s="65" t="s">
        <v>183</v>
      </c>
      <c r="E96" s="65" t="s">
        <v>290</v>
      </c>
      <c r="F96" s="11" t="s">
        <v>75</v>
      </c>
      <c r="G96" s="65" t="s">
        <v>304</v>
      </c>
      <c r="H96" s="11">
        <f t="shared" si="17"/>
        <v>0.54</v>
      </c>
      <c r="I96" s="11"/>
      <c r="J96" s="11"/>
      <c r="K96" s="71">
        <v>0.54</v>
      </c>
      <c r="L96" s="11">
        <f t="shared" si="18"/>
        <v>0.267</v>
      </c>
      <c r="M96" s="11">
        <f t="shared" si="19"/>
        <v>26.7</v>
      </c>
      <c r="N96" s="11"/>
      <c r="O96" s="70"/>
      <c r="P96" s="70"/>
      <c r="Q96" s="70"/>
      <c r="R96" s="65"/>
      <c r="S96" s="70"/>
      <c r="T96" s="78"/>
      <c r="U96" s="70"/>
      <c r="V96" s="70"/>
      <c r="W96" s="70"/>
      <c r="X96" s="11"/>
      <c r="Y96" s="74"/>
      <c r="Z96" s="78">
        <v>0.267</v>
      </c>
      <c r="AA96" s="72" t="str">
        <f t="shared" si="23"/>
        <v>界檀新村</v>
      </c>
      <c r="AB96" s="70">
        <v>4.5</v>
      </c>
      <c r="AC96" s="81" t="s">
        <v>121</v>
      </c>
      <c r="AD96" s="11" t="s">
        <v>86</v>
      </c>
      <c r="AE96" s="74">
        <v>26.7</v>
      </c>
      <c r="AF96" s="70">
        <f t="shared" si="20"/>
        <v>26.700000000000003</v>
      </c>
      <c r="AG96" s="70"/>
      <c r="AH96" s="70">
        <v>2.6</v>
      </c>
      <c r="AI96" s="70"/>
      <c r="AJ96" s="70">
        <v>24.1</v>
      </c>
      <c r="AK96" s="70"/>
      <c r="AL96" s="70">
        <v>0</v>
      </c>
      <c r="AM96" s="81" t="s">
        <v>186</v>
      </c>
      <c r="AN96" s="81">
        <v>13107393755</v>
      </c>
      <c r="AO96" s="94"/>
    </row>
    <row r="97" spans="1:41" s="45" customFormat="1" ht="24" customHeight="1">
      <c r="A97" s="60">
        <v>89</v>
      </c>
      <c r="B97" s="64" t="s">
        <v>412</v>
      </c>
      <c r="C97" s="65" t="s">
        <v>37</v>
      </c>
      <c r="D97" s="65" t="s">
        <v>153</v>
      </c>
      <c r="E97" s="65" t="s">
        <v>413</v>
      </c>
      <c r="F97" s="11" t="s">
        <v>75</v>
      </c>
      <c r="G97" s="65" t="s">
        <v>414</v>
      </c>
      <c r="H97" s="11">
        <f t="shared" si="17"/>
        <v>2</v>
      </c>
      <c r="I97" s="11"/>
      <c r="J97" s="11"/>
      <c r="K97" s="71">
        <v>2</v>
      </c>
      <c r="L97" s="11">
        <f t="shared" si="18"/>
        <v>1.8</v>
      </c>
      <c r="M97" s="11">
        <f t="shared" si="19"/>
        <v>180</v>
      </c>
      <c r="N97" s="11"/>
      <c r="O97" s="70"/>
      <c r="P97" s="70"/>
      <c r="Q97" s="70"/>
      <c r="R97" s="65"/>
      <c r="S97" s="70"/>
      <c r="T97" s="74"/>
      <c r="U97" s="70"/>
      <c r="V97" s="70"/>
      <c r="W97" s="70"/>
      <c r="X97" s="11"/>
      <c r="Y97" s="79"/>
      <c r="Z97" s="74">
        <v>1.8</v>
      </c>
      <c r="AA97" s="72" t="str">
        <f t="shared" si="23"/>
        <v>河西新村</v>
      </c>
      <c r="AB97" s="70">
        <v>4.5</v>
      </c>
      <c r="AC97" s="81" t="s">
        <v>121</v>
      </c>
      <c r="AD97" s="11" t="s">
        <v>86</v>
      </c>
      <c r="AE97" s="79">
        <v>180</v>
      </c>
      <c r="AF97" s="70">
        <f t="shared" si="20"/>
        <v>180</v>
      </c>
      <c r="AG97" s="70"/>
      <c r="AH97" s="70">
        <v>17.53</v>
      </c>
      <c r="AI97" s="70"/>
      <c r="AJ97" s="70">
        <v>162.47</v>
      </c>
      <c r="AK97" s="70"/>
      <c r="AL97" s="70">
        <v>0</v>
      </c>
      <c r="AM97" s="81" t="s">
        <v>156</v>
      </c>
      <c r="AN97" s="81">
        <v>18390795656</v>
      </c>
      <c r="AO97" s="94"/>
    </row>
    <row r="98" spans="1:41" s="45" customFormat="1" ht="24" customHeight="1">
      <c r="A98" s="62">
        <v>90</v>
      </c>
      <c r="B98" s="64" t="s">
        <v>415</v>
      </c>
      <c r="C98" s="65" t="s">
        <v>37</v>
      </c>
      <c r="D98" s="65" t="s">
        <v>130</v>
      </c>
      <c r="E98" s="65" t="s">
        <v>242</v>
      </c>
      <c r="F98" s="11" t="s">
        <v>75</v>
      </c>
      <c r="G98" s="65" t="s">
        <v>416</v>
      </c>
      <c r="H98" s="11">
        <f t="shared" si="17"/>
        <v>1.21</v>
      </c>
      <c r="I98" s="11"/>
      <c r="J98" s="11">
        <v>1.21</v>
      </c>
      <c r="K98" s="11"/>
      <c r="L98" s="11">
        <f t="shared" si="18"/>
        <v>0.75</v>
      </c>
      <c r="M98" s="11">
        <f t="shared" si="19"/>
        <v>150</v>
      </c>
      <c r="N98" s="11"/>
      <c r="O98" s="70"/>
      <c r="P98" s="70"/>
      <c r="Q98" s="70"/>
      <c r="R98" s="65"/>
      <c r="S98" s="79"/>
      <c r="T98" s="73">
        <v>0.75</v>
      </c>
      <c r="U98" s="11" t="s">
        <v>417</v>
      </c>
      <c r="V98" s="11">
        <v>4.5</v>
      </c>
      <c r="W98" s="11" t="s">
        <v>418</v>
      </c>
      <c r="X98" s="11" t="s">
        <v>86</v>
      </c>
      <c r="Y98" s="79">
        <v>150</v>
      </c>
      <c r="Z98" s="70"/>
      <c r="AA98" s="70"/>
      <c r="AB98" s="70"/>
      <c r="AC98" s="70"/>
      <c r="AD98" s="11"/>
      <c r="AE98" s="79"/>
      <c r="AF98" s="70">
        <f t="shared" si="20"/>
        <v>150</v>
      </c>
      <c r="AG98" s="70"/>
      <c r="AH98" s="70">
        <v>18.13</v>
      </c>
      <c r="AI98" s="70"/>
      <c r="AJ98" s="70">
        <v>131.87</v>
      </c>
      <c r="AK98" s="70"/>
      <c r="AL98" s="70">
        <v>0</v>
      </c>
      <c r="AM98" s="81" t="s">
        <v>133</v>
      </c>
      <c r="AN98" s="81">
        <v>13973938636</v>
      </c>
      <c r="AO98" s="94"/>
    </row>
    <row r="99" spans="1:42" s="45" customFormat="1" ht="24" customHeight="1">
      <c r="A99" s="60">
        <v>91</v>
      </c>
      <c r="B99" s="61" t="s">
        <v>419</v>
      </c>
      <c r="C99" s="61" t="s">
        <v>29</v>
      </c>
      <c r="D99" s="61" t="s">
        <v>420</v>
      </c>
      <c r="E99" s="61" t="s">
        <v>420</v>
      </c>
      <c r="F99" s="11" t="s">
        <v>421</v>
      </c>
      <c r="G99" s="61" t="s">
        <v>422</v>
      </c>
      <c r="H99" s="11">
        <f t="shared" si="17"/>
        <v>12.242</v>
      </c>
      <c r="I99" s="97">
        <v>12.242</v>
      </c>
      <c r="J99" s="97"/>
      <c r="K99" s="97"/>
      <c r="L99" s="11">
        <f aca="true" t="shared" si="24" ref="L99:L130">N99+T99+Z99</f>
        <v>6.579</v>
      </c>
      <c r="M99" s="11">
        <f aca="true" t="shared" si="25" ref="M99:M130">S99+Y99+AE99</f>
        <v>0</v>
      </c>
      <c r="N99" s="97">
        <v>6.579</v>
      </c>
      <c r="O99" s="61" t="s">
        <v>423</v>
      </c>
      <c r="P99" s="97">
        <v>6.5</v>
      </c>
      <c r="Q99" s="61" t="s">
        <v>115</v>
      </c>
      <c r="R99" s="61" t="s">
        <v>424</v>
      </c>
      <c r="S99" s="97"/>
      <c r="T99" s="97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>
        <f t="shared" si="20"/>
        <v>0</v>
      </c>
      <c r="AG99" s="70"/>
      <c r="AH99" s="70">
        <v>0</v>
      </c>
      <c r="AI99" s="70"/>
      <c r="AJ99" s="70">
        <v>0</v>
      </c>
      <c r="AK99" s="70"/>
      <c r="AL99" s="70">
        <v>0</v>
      </c>
      <c r="AM99" s="70" t="s">
        <v>425</v>
      </c>
      <c r="AN99" s="70">
        <v>18107391939</v>
      </c>
      <c r="AO99" s="92"/>
      <c r="AP99" s="93"/>
    </row>
    <row r="100" spans="1:42" s="45" customFormat="1" ht="24" customHeight="1">
      <c r="A100" s="62">
        <v>92</v>
      </c>
      <c r="B100" s="61" t="s">
        <v>426</v>
      </c>
      <c r="C100" s="61" t="s">
        <v>29</v>
      </c>
      <c r="D100" s="61" t="s">
        <v>427</v>
      </c>
      <c r="E100" s="61" t="s">
        <v>427</v>
      </c>
      <c r="F100" s="11" t="s">
        <v>428</v>
      </c>
      <c r="G100" s="61" t="s">
        <v>429</v>
      </c>
      <c r="H100" s="11">
        <f t="shared" si="17"/>
        <v>4.043</v>
      </c>
      <c r="I100" s="97"/>
      <c r="J100" s="97">
        <v>4.043</v>
      </c>
      <c r="K100" s="97"/>
      <c r="L100" s="11">
        <f t="shared" si="24"/>
        <v>4.043</v>
      </c>
      <c r="M100" s="11">
        <f t="shared" si="25"/>
        <v>600</v>
      </c>
      <c r="N100" s="97"/>
      <c r="O100" s="97"/>
      <c r="P100" s="97"/>
      <c r="Q100" s="97"/>
      <c r="R100" s="97"/>
      <c r="S100" s="97"/>
      <c r="T100" s="97">
        <v>4.043</v>
      </c>
      <c r="U100" s="11" t="s">
        <v>427</v>
      </c>
      <c r="V100" s="70">
        <v>4.5</v>
      </c>
      <c r="W100" s="11" t="s">
        <v>430</v>
      </c>
      <c r="X100" s="11" t="s">
        <v>86</v>
      </c>
      <c r="Y100" s="70">
        <v>600</v>
      </c>
      <c r="Z100" s="70"/>
      <c r="AA100" s="70"/>
      <c r="AB100" s="70"/>
      <c r="AC100" s="70"/>
      <c r="AD100" s="70"/>
      <c r="AE100" s="70"/>
      <c r="AF100" s="70">
        <f t="shared" si="20"/>
        <v>600</v>
      </c>
      <c r="AG100" s="70"/>
      <c r="AH100" s="70">
        <v>115</v>
      </c>
      <c r="AI100" s="70"/>
      <c r="AJ100" s="70">
        <v>485</v>
      </c>
      <c r="AK100" s="70"/>
      <c r="AL100" s="70">
        <v>0</v>
      </c>
      <c r="AM100" s="11" t="s">
        <v>425</v>
      </c>
      <c r="AN100" s="70">
        <v>18107391939</v>
      </c>
      <c r="AO100" s="92"/>
      <c r="AP100" s="93"/>
    </row>
    <row r="101" spans="1:42" s="45" customFormat="1" ht="24" customHeight="1">
      <c r="A101" s="60">
        <v>93</v>
      </c>
      <c r="B101" s="61" t="s">
        <v>431</v>
      </c>
      <c r="C101" s="61" t="s">
        <v>29</v>
      </c>
      <c r="D101" s="11" t="s">
        <v>432</v>
      </c>
      <c r="E101" s="11" t="s">
        <v>432</v>
      </c>
      <c r="F101" s="11" t="s">
        <v>421</v>
      </c>
      <c r="G101" s="61" t="s">
        <v>433</v>
      </c>
      <c r="H101" s="11">
        <f t="shared" si="17"/>
        <v>5.22</v>
      </c>
      <c r="I101" s="97"/>
      <c r="J101" s="97">
        <v>5.22</v>
      </c>
      <c r="K101" s="97"/>
      <c r="L101" s="11">
        <f t="shared" si="24"/>
        <v>5.22</v>
      </c>
      <c r="M101" s="11">
        <f t="shared" si="25"/>
        <v>620</v>
      </c>
      <c r="N101" s="97"/>
      <c r="O101" s="97"/>
      <c r="P101" s="97"/>
      <c r="Q101" s="97"/>
      <c r="R101" s="97"/>
      <c r="S101" s="97"/>
      <c r="T101" s="97">
        <v>5.22</v>
      </c>
      <c r="U101" s="11" t="s">
        <v>432</v>
      </c>
      <c r="V101" s="70">
        <v>5</v>
      </c>
      <c r="W101" s="11" t="s">
        <v>115</v>
      </c>
      <c r="X101" s="11" t="s">
        <v>86</v>
      </c>
      <c r="Y101" s="70">
        <v>620</v>
      </c>
      <c r="Z101" s="70"/>
      <c r="AA101" s="70"/>
      <c r="AB101" s="70"/>
      <c r="AC101" s="70"/>
      <c r="AD101" s="70"/>
      <c r="AE101" s="70"/>
      <c r="AF101" s="70">
        <f t="shared" si="20"/>
        <v>632</v>
      </c>
      <c r="AG101" s="70"/>
      <c r="AH101" s="70">
        <v>156</v>
      </c>
      <c r="AI101" s="70"/>
      <c r="AJ101" s="70">
        <v>476</v>
      </c>
      <c r="AK101" s="70"/>
      <c r="AL101" s="70">
        <v>0</v>
      </c>
      <c r="AM101" s="11" t="s">
        <v>425</v>
      </c>
      <c r="AN101" s="70">
        <v>18107391939</v>
      </c>
      <c r="AO101" s="92"/>
      <c r="AP101" s="93"/>
    </row>
    <row r="102" spans="1:42" s="45" customFormat="1" ht="24" customHeight="1">
      <c r="A102" s="62">
        <v>94</v>
      </c>
      <c r="B102" s="63" t="s">
        <v>434</v>
      </c>
      <c r="C102" s="61" t="s">
        <v>29</v>
      </c>
      <c r="D102" s="11" t="s">
        <v>435</v>
      </c>
      <c r="E102" s="11" t="s">
        <v>435</v>
      </c>
      <c r="F102" s="11" t="s">
        <v>421</v>
      </c>
      <c r="G102" s="61" t="s">
        <v>436</v>
      </c>
      <c r="H102" s="11">
        <f t="shared" si="17"/>
        <v>3.6</v>
      </c>
      <c r="I102" s="97"/>
      <c r="J102" s="97">
        <v>3.6</v>
      </c>
      <c r="K102" s="97"/>
      <c r="L102" s="11">
        <f t="shared" si="24"/>
        <v>1.9</v>
      </c>
      <c r="M102" s="11">
        <f t="shared" si="25"/>
        <v>200</v>
      </c>
      <c r="N102" s="97"/>
      <c r="O102" s="97"/>
      <c r="P102" s="97"/>
      <c r="Q102" s="97"/>
      <c r="R102" s="97"/>
      <c r="S102" s="97"/>
      <c r="T102" s="97">
        <v>1.9</v>
      </c>
      <c r="U102" s="11" t="s">
        <v>435</v>
      </c>
      <c r="V102" s="70">
        <v>4.5</v>
      </c>
      <c r="W102" s="11" t="s">
        <v>430</v>
      </c>
      <c r="X102" s="11" t="s">
        <v>86</v>
      </c>
      <c r="Y102" s="70">
        <v>200</v>
      </c>
      <c r="Z102" s="70"/>
      <c r="AA102" s="70"/>
      <c r="AB102" s="70"/>
      <c r="AC102" s="70"/>
      <c r="AD102" s="70"/>
      <c r="AE102" s="70"/>
      <c r="AF102" s="70">
        <f t="shared" si="20"/>
        <v>192</v>
      </c>
      <c r="AG102" s="70"/>
      <c r="AH102" s="70">
        <v>56</v>
      </c>
      <c r="AI102" s="70"/>
      <c r="AJ102" s="70">
        <v>136</v>
      </c>
      <c r="AK102" s="70"/>
      <c r="AL102" s="70">
        <v>0</v>
      </c>
      <c r="AM102" s="11" t="s">
        <v>425</v>
      </c>
      <c r="AN102" s="70">
        <v>18107391939</v>
      </c>
      <c r="AO102" s="92"/>
      <c r="AP102" s="93"/>
    </row>
    <row r="103" spans="1:42" s="45" customFormat="1" ht="24" customHeight="1">
      <c r="A103" s="60">
        <v>95</v>
      </c>
      <c r="B103" s="63" t="s">
        <v>437</v>
      </c>
      <c r="C103" s="61" t="s">
        <v>29</v>
      </c>
      <c r="D103" s="11" t="s">
        <v>438</v>
      </c>
      <c r="E103" s="11" t="s">
        <v>438</v>
      </c>
      <c r="F103" s="11" t="s">
        <v>421</v>
      </c>
      <c r="G103" s="61" t="s">
        <v>439</v>
      </c>
      <c r="H103" s="11">
        <f t="shared" si="17"/>
        <v>10.749</v>
      </c>
      <c r="I103" s="97"/>
      <c r="J103" s="97">
        <v>10.749</v>
      </c>
      <c r="K103" s="97"/>
      <c r="L103" s="11">
        <f t="shared" si="24"/>
        <v>10</v>
      </c>
      <c r="M103" s="11">
        <f t="shared" si="25"/>
        <v>4000</v>
      </c>
      <c r="N103" s="97"/>
      <c r="O103" s="97"/>
      <c r="P103" s="97"/>
      <c r="Q103" s="97"/>
      <c r="R103" s="97"/>
      <c r="S103" s="97"/>
      <c r="T103" s="97">
        <v>10</v>
      </c>
      <c r="U103" s="11" t="s">
        <v>438</v>
      </c>
      <c r="V103" s="70">
        <v>5</v>
      </c>
      <c r="W103" s="11" t="s">
        <v>115</v>
      </c>
      <c r="X103" s="11" t="s">
        <v>86</v>
      </c>
      <c r="Y103" s="70">
        <v>4000</v>
      </c>
      <c r="Z103" s="70"/>
      <c r="AA103" s="70"/>
      <c r="AB103" s="70"/>
      <c r="AC103" s="70"/>
      <c r="AD103" s="70"/>
      <c r="AE103" s="70"/>
      <c r="AF103" s="70">
        <f t="shared" si="20"/>
        <v>4000</v>
      </c>
      <c r="AG103" s="70"/>
      <c r="AH103" s="70">
        <v>283</v>
      </c>
      <c r="AI103" s="70"/>
      <c r="AJ103" s="70">
        <v>3717</v>
      </c>
      <c r="AK103" s="70"/>
      <c r="AL103" s="70">
        <v>0</v>
      </c>
      <c r="AM103" s="11" t="s">
        <v>425</v>
      </c>
      <c r="AN103" s="70">
        <v>18107391939</v>
      </c>
      <c r="AO103" s="92"/>
      <c r="AP103" s="93"/>
    </row>
    <row r="104" spans="1:42" s="45" customFormat="1" ht="24" customHeight="1">
      <c r="A104" s="62">
        <v>96</v>
      </c>
      <c r="B104" s="63" t="s">
        <v>440</v>
      </c>
      <c r="C104" s="61" t="s">
        <v>29</v>
      </c>
      <c r="D104" s="11" t="s">
        <v>441</v>
      </c>
      <c r="E104" s="11" t="s">
        <v>441</v>
      </c>
      <c r="F104" s="11" t="s">
        <v>421</v>
      </c>
      <c r="G104" s="61" t="s">
        <v>442</v>
      </c>
      <c r="H104" s="11">
        <f t="shared" si="17"/>
        <v>13.256</v>
      </c>
      <c r="I104" s="97"/>
      <c r="J104" s="97">
        <v>13.256</v>
      </c>
      <c r="K104" s="97"/>
      <c r="L104" s="11">
        <f t="shared" si="24"/>
        <v>13</v>
      </c>
      <c r="M104" s="11">
        <f t="shared" si="25"/>
        <v>1200</v>
      </c>
      <c r="N104" s="97"/>
      <c r="O104" s="97"/>
      <c r="P104" s="97"/>
      <c r="Q104" s="97"/>
      <c r="R104" s="97"/>
      <c r="S104" s="97"/>
      <c r="T104" s="97">
        <v>13</v>
      </c>
      <c r="U104" s="11" t="s">
        <v>443</v>
      </c>
      <c r="V104" s="70">
        <v>5</v>
      </c>
      <c r="W104" s="11" t="s">
        <v>115</v>
      </c>
      <c r="X104" s="11" t="s">
        <v>86</v>
      </c>
      <c r="Y104" s="70">
        <v>1200</v>
      </c>
      <c r="Z104" s="70"/>
      <c r="AA104" s="70"/>
      <c r="AB104" s="70"/>
      <c r="AC104" s="70"/>
      <c r="AD104" s="70"/>
      <c r="AE104" s="70"/>
      <c r="AF104" s="70">
        <f t="shared" si="20"/>
        <v>1196</v>
      </c>
      <c r="AG104" s="70"/>
      <c r="AH104" s="70">
        <v>368</v>
      </c>
      <c r="AI104" s="70"/>
      <c r="AJ104" s="70">
        <v>828</v>
      </c>
      <c r="AK104" s="70"/>
      <c r="AL104" s="70">
        <v>0</v>
      </c>
      <c r="AM104" s="11" t="s">
        <v>425</v>
      </c>
      <c r="AN104" s="70">
        <v>18107391939</v>
      </c>
      <c r="AO104" s="92"/>
      <c r="AP104" s="93"/>
    </row>
    <row r="105" spans="1:42" s="45" customFormat="1" ht="24" customHeight="1">
      <c r="A105" s="60">
        <v>97</v>
      </c>
      <c r="B105" s="61" t="s">
        <v>444</v>
      </c>
      <c r="C105" s="61" t="s">
        <v>29</v>
      </c>
      <c r="D105" s="11" t="s">
        <v>445</v>
      </c>
      <c r="E105" s="11" t="s">
        <v>445</v>
      </c>
      <c r="F105" s="11" t="s">
        <v>421</v>
      </c>
      <c r="G105" s="61" t="s">
        <v>446</v>
      </c>
      <c r="H105" s="11">
        <f t="shared" si="17"/>
        <v>10.818</v>
      </c>
      <c r="I105" s="97"/>
      <c r="J105" s="97">
        <v>10.818</v>
      </c>
      <c r="K105" s="97"/>
      <c r="L105" s="11">
        <f t="shared" si="24"/>
        <v>10</v>
      </c>
      <c r="M105" s="11">
        <f t="shared" si="25"/>
        <v>1000</v>
      </c>
      <c r="N105" s="97"/>
      <c r="O105" s="97"/>
      <c r="P105" s="97"/>
      <c r="Q105" s="97"/>
      <c r="R105" s="97"/>
      <c r="S105" s="97"/>
      <c r="T105" s="97">
        <v>10</v>
      </c>
      <c r="U105" s="11" t="s">
        <v>445</v>
      </c>
      <c r="V105" s="70">
        <v>5.5</v>
      </c>
      <c r="W105" s="11" t="s">
        <v>115</v>
      </c>
      <c r="X105" s="11" t="s">
        <v>86</v>
      </c>
      <c r="Y105" s="70">
        <v>1000</v>
      </c>
      <c r="Z105" s="70"/>
      <c r="AA105" s="70"/>
      <c r="AB105" s="70"/>
      <c r="AC105" s="70"/>
      <c r="AD105" s="70"/>
      <c r="AE105" s="70"/>
      <c r="AF105" s="70">
        <f t="shared" si="20"/>
        <v>1000</v>
      </c>
      <c r="AG105" s="70"/>
      <c r="AH105" s="70">
        <v>283</v>
      </c>
      <c r="AI105" s="70"/>
      <c r="AJ105" s="70">
        <v>717</v>
      </c>
      <c r="AK105" s="70"/>
      <c r="AL105" s="70">
        <v>0</v>
      </c>
      <c r="AM105" s="11" t="s">
        <v>425</v>
      </c>
      <c r="AN105" s="70">
        <v>18107391939</v>
      </c>
      <c r="AO105" s="92"/>
      <c r="AP105" s="93"/>
    </row>
    <row r="106" spans="1:42" s="45" customFormat="1" ht="24" customHeight="1">
      <c r="A106" s="62">
        <v>98</v>
      </c>
      <c r="B106" s="61" t="s">
        <v>447</v>
      </c>
      <c r="C106" s="61" t="s">
        <v>29</v>
      </c>
      <c r="D106" s="11" t="s">
        <v>448</v>
      </c>
      <c r="E106" s="11" t="s">
        <v>448</v>
      </c>
      <c r="F106" s="11" t="s">
        <v>428</v>
      </c>
      <c r="G106" s="61" t="s">
        <v>449</v>
      </c>
      <c r="H106" s="11">
        <f t="shared" si="17"/>
        <v>3.526</v>
      </c>
      <c r="I106" s="97"/>
      <c r="J106" s="97">
        <v>3.526</v>
      </c>
      <c r="K106" s="97"/>
      <c r="L106" s="11">
        <f t="shared" si="24"/>
        <v>3</v>
      </c>
      <c r="M106" s="11">
        <f t="shared" si="25"/>
        <v>900</v>
      </c>
      <c r="N106" s="97"/>
      <c r="O106" s="97"/>
      <c r="P106" s="97"/>
      <c r="Q106" s="97"/>
      <c r="R106" s="97"/>
      <c r="S106" s="97"/>
      <c r="T106" s="97">
        <v>3</v>
      </c>
      <c r="U106" s="11" t="s">
        <v>448</v>
      </c>
      <c r="V106" s="70">
        <v>4.5</v>
      </c>
      <c r="W106" s="11" t="s">
        <v>430</v>
      </c>
      <c r="X106" s="11" t="s">
        <v>86</v>
      </c>
      <c r="Y106" s="70">
        <v>900</v>
      </c>
      <c r="Z106" s="70"/>
      <c r="AA106" s="70"/>
      <c r="AB106" s="70"/>
      <c r="AC106" s="70"/>
      <c r="AD106" s="70"/>
      <c r="AE106" s="70"/>
      <c r="AF106" s="70">
        <f t="shared" si="20"/>
        <v>894</v>
      </c>
      <c r="AG106" s="70"/>
      <c r="AH106" s="70">
        <v>85</v>
      </c>
      <c r="AI106" s="70"/>
      <c r="AJ106" s="70">
        <v>809</v>
      </c>
      <c r="AK106" s="70"/>
      <c r="AL106" s="70">
        <v>0</v>
      </c>
      <c r="AM106" s="11" t="s">
        <v>425</v>
      </c>
      <c r="AN106" s="70">
        <v>18107391939</v>
      </c>
      <c r="AO106" s="92"/>
      <c r="AP106" s="93"/>
    </row>
    <row r="107" spans="1:42" s="45" customFormat="1" ht="24" customHeight="1">
      <c r="A107" s="60">
        <v>99</v>
      </c>
      <c r="B107" s="61" t="s">
        <v>450</v>
      </c>
      <c r="C107" s="61" t="s">
        <v>29</v>
      </c>
      <c r="D107" s="61" t="s">
        <v>445</v>
      </c>
      <c r="E107" s="61" t="s">
        <v>229</v>
      </c>
      <c r="F107" s="11" t="s">
        <v>421</v>
      </c>
      <c r="G107" s="61" t="s">
        <v>451</v>
      </c>
      <c r="H107" s="11">
        <f t="shared" si="17"/>
        <v>1.44</v>
      </c>
      <c r="I107" s="97"/>
      <c r="J107" s="97"/>
      <c r="K107" s="97">
        <v>1.44</v>
      </c>
      <c r="L107" s="11">
        <f t="shared" si="24"/>
        <v>1.44</v>
      </c>
      <c r="M107" s="11">
        <f t="shared" si="25"/>
        <v>100.8</v>
      </c>
      <c r="N107" s="97"/>
      <c r="O107" s="97"/>
      <c r="P107" s="97"/>
      <c r="Q107" s="97"/>
      <c r="R107" s="97"/>
      <c r="S107" s="97"/>
      <c r="T107" s="97"/>
      <c r="U107" s="70"/>
      <c r="V107" s="70"/>
      <c r="W107" s="70"/>
      <c r="X107" s="70"/>
      <c r="Y107" s="70"/>
      <c r="Z107" s="70">
        <v>1.44</v>
      </c>
      <c r="AA107" s="11" t="s">
        <v>229</v>
      </c>
      <c r="AB107" s="70">
        <v>3.5</v>
      </c>
      <c r="AC107" s="11" t="s">
        <v>430</v>
      </c>
      <c r="AD107" s="11" t="s">
        <v>86</v>
      </c>
      <c r="AE107" s="70">
        <v>100.8</v>
      </c>
      <c r="AF107" s="70">
        <f t="shared" si="20"/>
        <v>100.8</v>
      </c>
      <c r="AG107" s="70"/>
      <c r="AH107" s="70">
        <v>16</v>
      </c>
      <c r="AI107" s="70"/>
      <c r="AJ107" s="70">
        <v>84.8</v>
      </c>
      <c r="AK107" s="70"/>
      <c r="AL107" s="70">
        <v>0</v>
      </c>
      <c r="AM107" s="11" t="s">
        <v>425</v>
      </c>
      <c r="AN107" s="70">
        <v>18107391939</v>
      </c>
      <c r="AO107" s="92"/>
      <c r="AP107" s="93"/>
    </row>
    <row r="108" spans="1:42" s="45" customFormat="1" ht="24" customHeight="1">
      <c r="A108" s="62">
        <v>100</v>
      </c>
      <c r="B108" s="61" t="s">
        <v>452</v>
      </c>
      <c r="C108" s="61" t="s">
        <v>29</v>
      </c>
      <c r="D108" s="61" t="s">
        <v>448</v>
      </c>
      <c r="E108" s="61" t="s">
        <v>453</v>
      </c>
      <c r="F108" s="11" t="s">
        <v>421</v>
      </c>
      <c r="G108" s="61" t="s">
        <v>454</v>
      </c>
      <c r="H108" s="11">
        <f t="shared" si="17"/>
        <v>0.64</v>
      </c>
      <c r="I108" s="97"/>
      <c r="J108" s="97"/>
      <c r="K108" s="97">
        <v>0.64</v>
      </c>
      <c r="L108" s="11">
        <f t="shared" si="24"/>
        <v>0.64</v>
      </c>
      <c r="M108" s="11">
        <f t="shared" si="25"/>
        <v>44.8</v>
      </c>
      <c r="N108" s="97"/>
      <c r="O108" s="97"/>
      <c r="P108" s="97"/>
      <c r="Q108" s="97"/>
      <c r="R108" s="97"/>
      <c r="S108" s="97"/>
      <c r="T108" s="97"/>
      <c r="U108" s="70"/>
      <c r="V108" s="70"/>
      <c r="W108" s="70"/>
      <c r="X108" s="70"/>
      <c r="Y108" s="70"/>
      <c r="Z108" s="70">
        <v>0.64</v>
      </c>
      <c r="AA108" s="11" t="s">
        <v>453</v>
      </c>
      <c r="AB108" s="70">
        <v>3.5</v>
      </c>
      <c r="AC108" s="11" t="s">
        <v>430</v>
      </c>
      <c r="AD108" s="11" t="s">
        <v>86</v>
      </c>
      <c r="AE108" s="70">
        <v>44.8</v>
      </c>
      <c r="AF108" s="70">
        <f t="shared" si="20"/>
        <v>44.8</v>
      </c>
      <c r="AG108" s="70"/>
      <c r="AH108" s="70">
        <v>7</v>
      </c>
      <c r="AI108" s="70"/>
      <c r="AJ108" s="70">
        <v>37.8</v>
      </c>
      <c r="AK108" s="70"/>
      <c r="AL108" s="70">
        <v>0</v>
      </c>
      <c r="AM108" s="11" t="s">
        <v>425</v>
      </c>
      <c r="AN108" s="70">
        <v>18107391939</v>
      </c>
      <c r="AO108" s="92"/>
      <c r="AP108" s="93"/>
    </row>
    <row r="109" spans="1:42" s="45" customFormat="1" ht="24" customHeight="1">
      <c r="A109" s="60">
        <v>101</v>
      </c>
      <c r="B109" s="61" t="s">
        <v>455</v>
      </c>
      <c r="C109" s="61" t="s">
        <v>29</v>
      </c>
      <c r="D109" s="61" t="s">
        <v>456</v>
      </c>
      <c r="E109" s="11" t="s">
        <v>457</v>
      </c>
      <c r="F109" s="11" t="s">
        <v>421</v>
      </c>
      <c r="G109" s="61" t="s">
        <v>458</v>
      </c>
      <c r="H109" s="11">
        <f t="shared" si="17"/>
        <v>0.73</v>
      </c>
      <c r="I109" s="97"/>
      <c r="J109" s="97"/>
      <c r="K109" s="97">
        <v>0.73</v>
      </c>
      <c r="L109" s="11">
        <f t="shared" si="24"/>
        <v>0.73</v>
      </c>
      <c r="M109" s="11">
        <f t="shared" si="25"/>
        <v>51.1</v>
      </c>
      <c r="N109" s="97"/>
      <c r="O109" s="97"/>
      <c r="P109" s="97"/>
      <c r="Q109" s="97"/>
      <c r="R109" s="97"/>
      <c r="S109" s="97"/>
      <c r="T109" s="97"/>
      <c r="U109" s="70"/>
      <c r="V109" s="70"/>
      <c r="W109" s="70"/>
      <c r="X109" s="70"/>
      <c r="Y109" s="70"/>
      <c r="Z109" s="70">
        <v>0.73</v>
      </c>
      <c r="AA109" s="11" t="s">
        <v>457</v>
      </c>
      <c r="AB109" s="70">
        <v>3.5</v>
      </c>
      <c r="AC109" s="11" t="s">
        <v>430</v>
      </c>
      <c r="AD109" s="11" t="s">
        <v>86</v>
      </c>
      <c r="AE109" s="70">
        <v>51.1</v>
      </c>
      <c r="AF109" s="70">
        <f t="shared" si="20"/>
        <v>51.1</v>
      </c>
      <c r="AG109" s="70"/>
      <c r="AH109" s="70">
        <v>8</v>
      </c>
      <c r="AI109" s="70"/>
      <c r="AJ109" s="70">
        <v>43.1</v>
      </c>
      <c r="AK109" s="70"/>
      <c r="AL109" s="70">
        <v>0</v>
      </c>
      <c r="AM109" s="11" t="s">
        <v>425</v>
      </c>
      <c r="AN109" s="70">
        <v>18107391939</v>
      </c>
      <c r="AO109" s="92"/>
      <c r="AP109" s="93"/>
    </row>
    <row r="110" spans="1:42" s="45" customFormat="1" ht="24" customHeight="1">
      <c r="A110" s="62">
        <v>102</v>
      </c>
      <c r="B110" s="61" t="s">
        <v>459</v>
      </c>
      <c r="C110" s="61" t="s">
        <v>29</v>
      </c>
      <c r="D110" s="61" t="s">
        <v>456</v>
      </c>
      <c r="E110" s="11" t="s">
        <v>460</v>
      </c>
      <c r="F110" s="11" t="s">
        <v>421</v>
      </c>
      <c r="G110" s="61" t="s">
        <v>461</v>
      </c>
      <c r="H110" s="11">
        <f t="shared" si="17"/>
        <v>1.6</v>
      </c>
      <c r="I110" s="97"/>
      <c r="J110" s="97"/>
      <c r="K110" s="97">
        <v>1.6</v>
      </c>
      <c r="L110" s="11">
        <f t="shared" si="24"/>
        <v>1.6</v>
      </c>
      <c r="M110" s="11">
        <f t="shared" si="25"/>
        <v>112</v>
      </c>
      <c r="N110" s="97"/>
      <c r="O110" s="97"/>
      <c r="P110" s="97"/>
      <c r="Q110" s="97"/>
      <c r="R110" s="97"/>
      <c r="S110" s="97"/>
      <c r="T110" s="97"/>
      <c r="U110" s="70"/>
      <c r="V110" s="70"/>
      <c r="W110" s="70"/>
      <c r="X110" s="70"/>
      <c r="Y110" s="70"/>
      <c r="Z110" s="70">
        <v>1.6</v>
      </c>
      <c r="AA110" s="11" t="s">
        <v>460</v>
      </c>
      <c r="AB110" s="70">
        <v>3.5</v>
      </c>
      <c r="AC110" s="11" t="s">
        <v>430</v>
      </c>
      <c r="AD110" s="11" t="s">
        <v>86</v>
      </c>
      <c r="AE110" s="70">
        <v>112</v>
      </c>
      <c r="AF110" s="70">
        <f t="shared" si="20"/>
        <v>112</v>
      </c>
      <c r="AG110" s="70"/>
      <c r="AH110" s="70">
        <v>18</v>
      </c>
      <c r="AI110" s="70"/>
      <c r="AJ110" s="70">
        <v>94</v>
      </c>
      <c r="AK110" s="70"/>
      <c r="AL110" s="70">
        <v>0</v>
      </c>
      <c r="AM110" s="11" t="s">
        <v>425</v>
      </c>
      <c r="AN110" s="70">
        <v>18107391939</v>
      </c>
      <c r="AO110" s="92"/>
      <c r="AP110" s="93"/>
    </row>
    <row r="111" spans="1:42" s="45" customFormat="1" ht="24" customHeight="1">
      <c r="A111" s="60">
        <v>103</v>
      </c>
      <c r="B111" s="61" t="s">
        <v>462</v>
      </c>
      <c r="C111" s="61" t="s">
        <v>29</v>
      </c>
      <c r="D111" s="61" t="s">
        <v>463</v>
      </c>
      <c r="E111" s="11" t="s">
        <v>464</v>
      </c>
      <c r="F111" s="11" t="s">
        <v>421</v>
      </c>
      <c r="G111" s="61" t="s">
        <v>465</v>
      </c>
      <c r="H111" s="11">
        <f t="shared" si="17"/>
        <v>0.4</v>
      </c>
      <c r="I111" s="97"/>
      <c r="J111" s="97"/>
      <c r="K111" s="97">
        <v>0.4</v>
      </c>
      <c r="L111" s="11">
        <f t="shared" si="24"/>
        <v>0.4</v>
      </c>
      <c r="M111" s="11">
        <f t="shared" si="25"/>
        <v>28</v>
      </c>
      <c r="N111" s="97"/>
      <c r="O111" s="97"/>
      <c r="P111" s="97"/>
      <c r="Q111" s="97"/>
      <c r="R111" s="97"/>
      <c r="S111" s="97"/>
      <c r="T111" s="97"/>
      <c r="U111" s="70"/>
      <c r="V111" s="70"/>
      <c r="W111" s="70"/>
      <c r="X111" s="70"/>
      <c r="Y111" s="70"/>
      <c r="Z111" s="70">
        <v>0.4</v>
      </c>
      <c r="AA111" s="11" t="s">
        <v>464</v>
      </c>
      <c r="AB111" s="70">
        <v>3.5</v>
      </c>
      <c r="AC111" s="11" t="s">
        <v>430</v>
      </c>
      <c r="AD111" s="11" t="s">
        <v>86</v>
      </c>
      <c r="AE111" s="70">
        <v>28</v>
      </c>
      <c r="AF111" s="70">
        <f t="shared" si="20"/>
        <v>28</v>
      </c>
      <c r="AG111" s="70"/>
      <c r="AH111" s="70">
        <v>5</v>
      </c>
      <c r="AI111" s="70"/>
      <c r="AJ111" s="70">
        <v>23</v>
      </c>
      <c r="AK111" s="70"/>
      <c r="AL111" s="70">
        <v>0</v>
      </c>
      <c r="AM111" s="11" t="s">
        <v>425</v>
      </c>
      <c r="AN111" s="70">
        <v>18107391939</v>
      </c>
      <c r="AO111" s="92"/>
      <c r="AP111" s="93"/>
    </row>
    <row r="112" spans="1:42" s="45" customFormat="1" ht="24" customHeight="1">
      <c r="A112" s="62">
        <v>104</v>
      </c>
      <c r="B112" s="61" t="s">
        <v>466</v>
      </c>
      <c r="C112" s="61" t="s">
        <v>29</v>
      </c>
      <c r="D112" s="61" t="s">
        <v>463</v>
      </c>
      <c r="E112" s="11" t="s">
        <v>467</v>
      </c>
      <c r="F112" s="11" t="s">
        <v>421</v>
      </c>
      <c r="G112" s="61" t="s">
        <v>468</v>
      </c>
      <c r="H112" s="11">
        <f t="shared" si="17"/>
        <v>1.24</v>
      </c>
      <c r="I112" s="97"/>
      <c r="J112" s="97"/>
      <c r="K112" s="97">
        <v>1.24</v>
      </c>
      <c r="L112" s="11">
        <f t="shared" si="24"/>
        <v>1.24</v>
      </c>
      <c r="M112" s="11">
        <f t="shared" si="25"/>
        <v>86.8</v>
      </c>
      <c r="N112" s="97"/>
      <c r="O112" s="97"/>
      <c r="P112" s="97"/>
      <c r="Q112" s="97"/>
      <c r="R112" s="97"/>
      <c r="S112" s="97"/>
      <c r="T112" s="97"/>
      <c r="U112" s="70"/>
      <c r="V112" s="70"/>
      <c r="W112" s="70"/>
      <c r="X112" s="70"/>
      <c r="Y112" s="70"/>
      <c r="Z112" s="70">
        <v>1.24</v>
      </c>
      <c r="AA112" s="11" t="s">
        <v>467</v>
      </c>
      <c r="AB112" s="70">
        <v>3.5</v>
      </c>
      <c r="AC112" s="11" t="s">
        <v>430</v>
      </c>
      <c r="AD112" s="11" t="s">
        <v>86</v>
      </c>
      <c r="AE112" s="70">
        <v>86.8</v>
      </c>
      <c r="AF112" s="70">
        <f t="shared" si="20"/>
        <v>86.8</v>
      </c>
      <c r="AG112" s="70"/>
      <c r="AH112" s="70">
        <v>14</v>
      </c>
      <c r="AI112" s="70"/>
      <c r="AJ112" s="70">
        <v>72.8</v>
      </c>
      <c r="AK112" s="70"/>
      <c r="AL112" s="70">
        <v>0</v>
      </c>
      <c r="AM112" s="11" t="s">
        <v>425</v>
      </c>
      <c r="AN112" s="70">
        <v>18107391939</v>
      </c>
      <c r="AO112" s="92"/>
      <c r="AP112" s="93"/>
    </row>
    <row r="113" spans="1:42" s="45" customFormat="1" ht="24" customHeight="1">
      <c r="A113" s="60">
        <v>105</v>
      </c>
      <c r="B113" s="61" t="s">
        <v>469</v>
      </c>
      <c r="C113" s="61" t="s">
        <v>29</v>
      </c>
      <c r="D113" s="61" t="s">
        <v>463</v>
      </c>
      <c r="E113" s="11" t="s">
        <v>470</v>
      </c>
      <c r="F113" s="11" t="s">
        <v>421</v>
      </c>
      <c r="G113" s="61" t="s">
        <v>471</v>
      </c>
      <c r="H113" s="11">
        <f t="shared" si="17"/>
        <v>1.28</v>
      </c>
      <c r="I113" s="97"/>
      <c r="J113" s="97"/>
      <c r="K113" s="97">
        <v>1.28</v>
      </c>
      <c r="L113" s="11">
        <f t="shared" si="24"/>
        <v>1.28</v>
      </c>
      <c r="M113" s="11">
        <f t="shared" si="25"/>
        <v>89.6</v>
      </c>
      <c r="N113" s="97"/>
      <c r="O113" s="97"/>
      <c r="P113" s="97"/>
      <c r="Q113" s="97"/>
      <c r="R113" s="97"/>
      <c r="S113" s="97"/>
      <c r="T113" s="97"/>
      <c r="U113" s="70"/>
      <c r="V113" s="70"/>
      <c r="W113" s="70"/>
      <c r="X113" s="70"/>
      <c r="Y113" s="70"/>
      <c r="Z113" s="70">
        <v>1.28</v>
      </c>
      <c r="AA113" s="11" t="s">
        <v>470</v>
      </c>
      <c r="AB113" s="70">
        <v>3.5</v>
      </c>
      <c r="AC113" s="11" t="s">
        <v>430</v>
      </c>
      <c r="AD113" s="11" t="s">
        <v>86</v>
      </c>
      <c r="AE113" s="70">
        <v>89.6</v>
      </c>
      <c r="AF113" s="70">
        <f t="shared" si="20"/>
        <v>89.6</v>
      </c>
      <c r="AG113" s="70"/>
      <c r="AH113" s="70">
        <v>14</v>
      </c>
      <c r="AI113" s="70"/>
      <c r="AJ113" s="70">
        <v>75.6</v>
      </c>
      <c r="AK113" s="70"/>
      <c r="AL113" s="70">
        <v>0</v>
      </c>
      <c r="AM113" s="11" t="s">
        <v>425</v>
      </c>
      <c r="AN113" s="70">
        <v>18107391939</v>
      </c>
      <c r="AO113" s="92"/>
      <c r="AP113" s="93"/>
    </row>
    <row r="114" spans="1:42" s="45" customFormat="1" ht="24" customHeight="1">
      <c r="A114" s="62">
        <v>106</v>
      </c>
      <c r="B114" s="61" t="s">
        <v>472</v>
      </c>
      <c r="C114" s="61" t="s">
        <v>29</v>
      </c>
      <c r="D114" s="61" t="s">
        <v>427</v>
      </c>
      <c r="E114" s="11" t="s">
        <v>473</v>
      </c>
      <c r="F114" s="11" t="s">
        <v>421</v>
      </c>
      <c r="G114" s="61" t="s">
        <v>474</v>
      </c>
      <c r="H114" s="11">
        <f t="shared" si="17"/>
        <v>1.23</v>
      </c>
      <c r="I114" s="97"/>
      <c r="J114" s="97"/>
      <c r="K114" s="97">
        <v>1.23</v>
      </c>
      <c r="L114" s="11">
        <f t="shared" si="24"/>
        <v>1.23</v>
      </c>
      <c r="M114" s="11">
        <f t="shared" si="25"/>
        <v>86.1</v>
      </c>
      <c r="N114" s="97"/>
      <c r="O114" s="97"/>
      <c r="P114" s="97"/>
      <c r="Q114" s="97"/>
      <c r="R114" s="97"/>
      <c r="S114" s="97"/>
      <c r="T114" s="97"/>
      <c r="U114" s="70"/>
      <c r="V114" s="70"/>
      <c r="W114" s="70"/>
      <c r="X114" s="70"/>
      <c r="Y114" s="70"/>
      <c r="Z114" s="70">
        <v>1.23</v>
      </c>
      <c r="AA114" s="11" t="s">
        <v>473</v>
      </c>
      <c r="AB114" s="70">
        <v>3.5</v>
      </c>
      <c r="AC114" s="11" t="s">
        <v>430</v>
      </c>
      <c r="AD114" s="11" t="s">
        <v>86</v>
      </c>
      <c r="AE114" s="70">
        <v>86.1</v>
      </c>
      <c r="AF114" s="70">
        <f t="shared" si="20"/>
        <v>86.1</v>
      </c>
      <c r="AG114" s="70"/>
      <c r="AH114" s="70">
        <v>14</v>
      </c>
      <c r="AI114" s="70"/>
      <c r="AJ114" s="70">
        <v>72.1</v>
      </c>
      <c r="AK114" s="70"/>
      <c r="AL114" s="70">
        <v>0</v>
      </c>
      <c r="AM114" s="11" t="s">
        <v>425</v>
      </c>
      <c r="AN114" s="70">
        <v>18107391939</v>
      </c>
      <c r="AO114" s="92"/>
      <c r="AP114" s="93"/>
    </row>
    <row r="115" spans="1:42" s="45" customFormat="1" ht="24" customHeight="1">
      <c r="A115" s="60">
        <v>107</v>
      </c>
      <c r="B115" s="61" t="s">
        <v>475</v>
      </c>
      <c r="C115" s="61" t="s">
        <v>29</v>
      </c>
      <c r="D115" s="61" t="s">
        <v>476</v>
      </c>
      <c r="E115" s="61" t="s">
        <v>477</v>
      </c>
      <c r="F115" s="11" t="s">
        <v>421</v>
      </c>
      <c r="G115" s="61" t="s">
        <v>478</v>
      </c>
      <c r="H115" s="11">
        <f t="shared" si="17"/>
        <v>0.52</v>
      </c>
      <c r="I115" s="97"/>
      <c r="J115" s="97"/>
      <c r="K115" s="97">
        <v>0.52</v>
      </c>
      <c r="L115" s="11">
        <f t="shared" si="24"/>
        <v>0.52</v>
      </c>
      <c r="M115" s="11">
        <f t="shared" si="25"/>
        <v>46.4</v>
      </c>
      <c r="N115" s="97"/>
      <c r="O115" s="97"/>
      <c r="P115" s="97"/>
      <c r="Q115" s="97"/>
      <c r="R115" s="97"/>
      <c r="S115" s="97"/>
      <c r="T115" s="97"/>
      <c r="U115" s="70"/>
      <c r="V115" s="70"/>
      <c r="W115" s="70"/>
      <c r="X115" s="70"/>
      <c r="Y115" s="70"/>
      <c r="Z115" s="70">
        <v>0.52</v>
      </c>
      <c r="AA115" s="11" t="s">
        <v>477</v>
      </c>
      <c r="AB115" s="70">
        <v>3.5</v>
      </c>
      <c r="AC115" s="11" t="s">
        <v>430</v>
      </c>
      <c r="AD115" s="11" t="s">
        <v>86</v>
      </c>
      <c r="AE115" s="70">
        <v>46.4</v>
      </c>
      <c r="AF115" s="70">
        <f t="shared" si="20"/>
        <v>52.4</v>
      </c>
      <c r="AG115" s="70"/>
      <c r="AH115" s="70">
        <v>6</v>
      </c>
      <c r="AI115" s="70"/>
      <c r="AJ115" s="70">
        <v>46.4</v>
      </c>
      <c r="AK115" s="70"/>
      <c r="AL115" s="70">
        <v>0</v>
      </c>
      <c r="AM115" s="11" t="s">
        <v>425</v>
      </c>
      <c r="AN115" s="70">
        <v>18107391939</v>
      </c>
      <c r="AO115" s="92"/>
      <c r="AP115" s="93"/>
    </row>
    <row r="116" spans="1:42" s="45" customFormat="1" ht="24" customHeight="1">
      <c r="A116" s="62">
        <v>108</v>
      </c>
      <c r="B116" s="61" t="s">
        <v>479</v>
      </c>
      <c r="C116" s="61" t="s">
        <v>29</v>
      </c>
      <c r="D116" s="61" t="s">
        <v>420</v>
      </c>
      <c r="E116" s="11" t="s">
        <v>480</v>
      </c>
      <c r="F116" s="11" t="s">
        <v>421</v>
      </c>
      <c r="G116" s="61" t="s">
        <v>481</v>
      </c>
      <c r="H116" s="11">
        <f t="shared" si="17"/>
        <v>4.45</v>
      </c>
      <c r="I116" s="97"/>
      <c r="J116" s="97"/>
      <c r="K116" s="97">
        <v>4.45</v>
      </c>
      <c r="L116" s="11">
        <f t="shared" si="24"/>
        <v>4.45</v>
      </c>
      <c r="M116" s="11">
        <f t="shared" si="25"/>
        <v>311.5</v>
      </c>
      <c r="N116" s="97"/>
      <c r="O116" s="97"/>
      <c r="P116" s="97"/>
      <c r="Q116" s="97"/>
      <c r="R116" s="97"/>
      <c r="S116" s="97"/>
      <c r="T116" s="97"/>
      <c r="U116" s="70"/>
      <c r="V116" s="70"/>
      <c r="W116" s="70"/>
      <c r="X116" s="70"/>
      <c r="Y116" s="70"/>
      <c r="Z116" s="70">
        <v>4.45</v>
      </c>
      <c r="AA116" s="11" t="s">
        <v>480</v>
      </c>
      <c r="AB116" s="70">
        <v>3.5</v>
      </c>
      <c r="AC116" s="11" t="s">
        <v>430</v>
      </c>
      <c r="AD116" s="11" t="s">
        <v>86</v>
      </c>
      <c r="AE116" s="70">
        <v>311.5</v>
      </c>
      <c r="AF116" s="70">
        <f t="shared" si="20"/>
        <v>311.5</v>
      </c>
      <c r="AG116" s="70"/>
      <c r="AH116" s="70">
        <v>50</v>
      </c>
      <c r="AI116" s="70"/>
      <c r="AJ116" s="70">
        <v>261.5</v>
      </c>
      <c r="AK116" s="70"/>
      <c r="AL116" s="70">
        <v>0</v>
      </c>
      <c r="AM116" s="11" t="s">
        <v>425</v>
      </c>
      <c r="AN116" s="70">
        <v>18107391939</v>
      </c>
      <c r="AO116" s="92"/>
      <c r="AP116" s="93"/>
    </row>
    <row r="117" spans="1:252" s="46" customFormat="1" ht="22.5" customHeight="1">
      <c r="A117" s="60">
        <v>109</v>
      </c>
      <c r="B117" s="95" t="s">
        <v>482</v>
      </c>
      <c r="C117" s="95" t="s">
        <v>30</v>
      </c>
      <c r="D117" s="95" t="s">
        <v>483</v>
      </c>
      <c r="E117" s="95" t="s">
        <v>484</v>
      </c>
      <c r="F117" s="95" t="s">
        <v>485</v>
      </c>
      <c r="G117" s="95" t="s">
        <v>486</v>
      </c>
      <c r="H117" s="11">
        <f t="shared" si="17"/>
        <v>7.288</v>
      </c>
      <c r="I117" s="95">
        <v>7.288</v>
      </c>
      <c r="J117" s="95"/>
      <c r="K117" s="95"/>
      <c r="L117" s="11">
        <f t="shared" si="24"/>
        <v>7.288</v>
      </c>
      <c r="M117" s="11">
        <f t="shared" si="25"/>
        <v>2441.48</v>
      </c>
      <c r="N117" s="95">
        <v>7.288</v>
      </c>
      <c r="O117" s="95" t="s">
        <v>487</v>
      </c>
      <c r="P117" s="95">
        <v>7</v>
      </c>
      <c r="Q117" s="95" t="s">
        <v>488</v>
      </c>
      <c r="R117" s="95" t="s">
        <v>424</v>
      </c>
      <c r="S117" s="95">
        <v>2441.48</v>
      </c>
      <c r="T117" s="95"/>
      <c r="U117" s="95"/>
      <c r="V117" s="95"/>
      <c r="W117" s="95"/>
      <c r="X117" s="95"/>
      <c r="Y117" s="95"/>
      <c r="Z117" s="95"/>
      <c r="AA117" s="95"/>
      <c r="AB117" s="95"/>
      <c r="AC117" s="95"/>
      <c r="AD117" s="95"/>
      <c r="AE117" s="95"/>
      <c r="AF117" s="70">
        <f t="shared" si="20"/>
        <v>2341.48</v>
      </c>
      <c r="AG117" s="95"/>
      <c r="AH117" s="70">
        <v>522</v>
      </c>
      <c r="AI117" s="95"/>
      <c r="AJ117" s="70">
        <v>1819.48</v>
      </c>
      <c r="AK117" s="95"/>
      <c r="AL117" s="70">
        <v>0</v>
      </c>
      <c r="AM117" s="95" t="s">
        <v>489</v>
      </c>
      <c r="AN117" s="95">
        <v>19918129777</v>
      </c>
      <c r="AO117" s="103"/>
      <c r="AP117" s="104"/>
      <c r="AQ117" s="105"/>
      <c r="AR117" s="106"/>
      <c r="AS117" s="106"/>
      <c r="AT117" s="106"/>
      <c r="AU117" s="106"/>
      <c r="AV117" s="106"/>
      <c r="AW117" s="106"/>
      <c r="AX117" s="106"/>
      <c r="AY117" s="106"/>
      <c r="AZ117" s="106"/>
      <c r="BA117" s="106"/>
      <c r="BB117" s="106"/>
      <c r="BC117" s="106"/>
      <c r="BD117" s="106"/>
      <c r="BE117" s="106"/>
      <c r="BF117" s="106"/>
      <c r="BG117" s="106"/>
      <c r="BH117" s="106"/>
      <c r="BI117" s="106"/>
      <c r="BJ117" s="106"/>
      <c r="BK117" s="106"/>
      <c r="BL117" s="106"/>
      <c r="BM117" s="106"/>
      <c r="BN117" s="106"/>
      <c r="BO117" s="106"/>
      <c r="BP117" s="106"/>
      <c r="BQ117" s="106"/>
      <c r="BR117" s="106"/>
      <c r="BS117" s="106"/>
      <c r="BT117" s="106"/>
      <c r="BU117" s="106"/>
      <c r="BV117" s="106"/>
      <c r="BW117" s="106"/>
      <c r="BX117" s="106"/>
      <c r="BY117" s="106"/>
      <c r="BZ117" s="106"/>
      <c r="CA117" s="106"/>
      <c r="CB117" s="106"/>
      <c r="CC117" s="106"/>
      <c r="CD117" s="106"/>
      <c r="CE117" s="106"/>
      <c r="CF117" s="106"/>
      <c r="CG117" s="106"/>
      <c r="CH117" s="106"/>
      <c r="CI117" s="106"/>
      <c r="CJ117" s="106"/>
      <c r="CK117" s="106"/>
      <c r="CL117" s="106"/>
      <c r="CM117" s="106"/>
      <c r="CN117" s="106"/>
      <c r="CO117" s="106"/>
      <c r="CP117" s="106"/>
      <c r="CQ117" s="106"/>
      <c r="CR117" s="106"/>
      <c r="CS117" s="106"/>
      <c r="CT117" s="106"/>
      <c r="CU117" s="106"/>
      <c r="CV117" s="106"/>
      <c r="CW117" s="106"/>
      <c r="CX117" s="106"/>
      <c r="CY117" s="106"/>
      <c r="CZ117" s="106"/>
      <c r="DA117" s="106"/>
      <c r="DB117" s="106"/>
      <c r="DC117" s="106"/>
      <c r="DD117" s="106"/>
      <c r="DE117" s="106"/>
      <c r="DF117" s="106"/>
      <c r="DG117" s="106"/>
      <c r="DH117" s="106"/>
      <c r="DI117" s="106"/>
      <c r="DJ117" s="106"/>
      <c r="DK117" s="106"/>
      <c r="DL117" s="106"/>
      <c r="DM117" s="106"/>
      <c r="DN117" s="106"/>
      <c r="DO117" s="106"/>
      <c r="DP117" s="106"/>
      <c r="DQ117" s="106"/>
      <c r="DR117" s="106"/>
      <c r="DS117" s="106"/>
      <c r="DT117" s="106"/>
      <c r="DU117" s="106"/>
      <c r="DV117" s="106"/>
      <c r="DW117" s="106"/>
      <c r="DX117" s="106"/>
      <c r="DY117" s="106"/>
      <c r="DZ117" s="106"/>
      <c r="EA117" s="106"/>
      <c r="EB117" s="106"/>
      <c r="EC117" s="106"/>
      <c r="ED117" s="106"/>
      <c r="EE117" s="106"/>
      <c r="EF117" s="106"/>
      <c r="EG117" s="106"/>
      <c r="EH117" s="106"/>
      <c r="EI117" s="106"/>
      <c r="EJ117" s="106"/>
      <c r="EK117" s="106"/>
      <c r="EL117" s="106"/>
      <c r="EM117" s="106"/>
      <c r="EN117" s="106"/>
      <c r="EO117" s="106"/>
      <c r="EP117" s="106"/>
      <c r="EQ117" s="106"/>
      <c r="ER117" s="106"/>
      <c r="ES117" s="106"/>
      <c r="ET117" s="106"/>
      <c r="EU117" s="106"/>
      <c r="EV117" s="106"/>
      <c r="EW117" s="106"/>
      <c r="EX117" s="106"/>
      <c r="EY117" s="106"/>
      <c r="EZ117" s="106"/>
      <c r="FA117" s="106"/>
      <c r="FB117" s="106"/>
      <c r="FC117" s="106"/>
      <c r="FD117" s="106"/>
      <c r="FE117" s="106"/>
      <c r="FF117" s="106"/>
      <c r="FG117" s="106"/>
      <c r="FH117" s="106"/>
      <c r="FI117" s="106"/>
      <c r="FJ117" s="106"/>
      <c r="FK117" s="106"/>
      <c r="FL117" s="106"/>
      <c r="FM117" s="106"/>
      <c r="FN117" s="106"/>
      <c r="FO117" s="106"/>
      <c r="FP117" s="106"/>
      <c r="FQ117" s="106"/>
      <c r="FR117" s="106"/>
      <c r="FS117" s="106"/>
      <c r="FT117" s="106"/>
      <c r="FU117" s="106"/>
      <c r="FV117" s="106"/>
      <c r="FW117" s="106"/>
      <c r="FX117" s="106"/>
      <c r="FY117" s="106"/>
      <c r="FZ117" s="106"/>
      <c r="GA117" s="106"/>
      <c r="GB117" s="106"/>
      <c r="GC117" s="106"/>
      <c r="GD117" s="106"/>
      <c r="GE117" s="106"/>
      <c r="GF117" s="106"/>
      <c r="GG117" s="106"/>
      <c r="GH117" s="106"/>
      <c r="GI117" s="106"/>
      <c r="GJ117" s="106"/>
      <c r="GK117" s="106"/>
      <c r="GL117" s="106"/>
      <c r="GM117" s="106"/>
      <c r="GN117" s="106"/>
      <c r="GO117" s="106"/>
      <c r="GP117" s="106"/>
      <c r="GQ117" s="106"/>
      <c r="GR117" s="106"/>
      <c r="GS117" s="106"/>
      <c r="GT117" s="106"/>
      <c r="GU117" s="106"/>
      <c r="GV117" s="106"/>
      <c r="GW117" s="106"/>
      <c r="GX117" s="106"/>
      <c r="GY117" s="106"/>
      <c r="GZ117" s="106"/>
      <c r="HA117" s="106"/>
      <c r="HB117" s="106"/>
      <c r="HC117" s="106"/>
      <c r="HD117" s="106"/>
      <c r="HE117" s="106"/>
      <c r="HF117" s="106"/>
      <c r="HG117" s="106"/>
      <c r="HH117" s="106"/>
      <c r="HI117" s="106"/>
      <c r="HJ117" s="106"/>
      <c r="HK117" s="106"/>
      <c r="HL117" s="106"/>
      <c r="HM117" s="106"/>
      <c r="HN117" s="106"/>
      <c r="HO117" s="106"/>
      <c r="HP117" s="106"/>
      <c r="HQ117" s="106"/>
      <c r="HR117" s="106"/>
      <c r="HS117" s="106"/>
      <c r="HT117" s="106"/>
      <c r="HU117" s="106"/>
      <c r="HV117" s="106"/>
      <c r="HW117" s="106"/>
      <c r="HX117" s="106"/>
      <c r="HY117" s="106"/>
      <c r="HZ117" s="106"/>
      <c r="IA117" s="106"/>
      <c r="IB117" s="106"/>
      <c r="IC117" s="106"/>
      <c r="ID117" s="106"/>
      <c r="IE117" s="106"/>
      <c r="IF117" s="106"/>
      <c r="IG117" s="106"/>
      <c r="IH117" s="106"/>
      <c r="II117" s="106"/>
      <c r="IJ117" s="106"/>
      <c r="IK117" s="106"/>
      <c r="IL117" s="106"/>
      <c r="IM117" s="106"/>
      <c r="IN117" s="106"/>
      <c r="IO117" s="106"/>
      <c r="IP117" s="106"/>
      <c r="IQ117" s="106"/>
      <c r="IR117" s="106"/>
    </row>
    <row r="118" spans="1:252" s="46" customFormat="1" ht="22.5" customHeight="1">
      <c r="A118" s="62">
        <v>110</v>
      </c>
      <c r="B118" s="95" t="s">
        <v>490</v>
      </c>
      <c r="C118" s="95" t="s">
        <v>30</v>
      </c>
      <c r="D118" s="95" t="s">
        <v>491</v>
      </c>
      <c r="E118" s="95" t="s">
        <v>492</v>
      </c>
      <c r="F118" s="95" t="s">
        <v>493</v>
      </c>
      <c r="G118" s="96" t="s">
        <v>494</v>
      </c>
      <c r="H118" s="11">
        <f t="shared" si="17"/>
        <v>14.501</v>
      </c>
      <c r="I118" s="95">
        <v>14.501</v>
      </c>
      <c r="J118" s="95"/>
      <c r="K118" s="95"/>
      <c r="L118" s="11">
        <f t="shared" si="24"/>
        <v>0</v>
      </c>
      <c r="M118" s="11">
        <f t="shared" si="25"/>
        <v>0</v>
      </c>
      <c r="N118" s="95"/>
      <c r="O118" s="95"/>
      <c r="P118" s="95"/>
      <c r="Q118" s="95"/>
      <c r="R118" s="95"/>
      <c r="S118" s="95"/>
      <c r="T118" s="95"/>
      <c r="U118" s="95"/>
      <c r="V118" s="95"/>
      <c r="W118" s="95"/>
      <c r="X118" s="95"/>
      <c r="Y118" s="95"/>
      <c r="Z118" s="95"/>
      <c r="AA118" s="95"/>
      <c r="AB118" s="95"/>
      <c r="AC118" s="95"/>
      <c r="AD118" s="95"/>
      <c r="AE118" s="95"/>
      <c r="AF118" s="70">
        <f t="shared" si="20"/>
        <v>200</v>
      </c>
      <c r="AG118" s="95"/>
      <c r="AH118" s="70">
        <v>200</v>
      </c>
      <c r="AI118" s="95"/>
      <c r="AJ118" s="70">
        <v>0</v>
      </c>
      <c r="AK118" s="95"/>
      <c r="AL118" s="70">
        <v>0</v>
      </c>
      <c r="AM118" s="95" t="s">
        <v>495</v>
      </c>
      <c r="AN118" s="95">
        <v>19973972066</v>
      </c>
      <c r="AO118" s="103"/>
      <c r="AP118" s="104"/>
      <c r="AQ118" s="105"/>
      <c r="AR118" s="106"/>
      <c r="AS118" s="106"/>
      <c r="AT118" s="106"/>
      <c r="AU118" s="106"/>
      <c r="AV118" s="106"/>
      <c r="AW118" s="106"/>
      <c r="AX118" s="106"/>
      <c r="AY118" s="106"/>
      <c r="AZ118" s="106"/>
      <c r="BA118" s="106"/>
      <c r="BB118" s="106"/>
      <c r="BC118" s="106"/>
      <c r="BD118" s="106"/>
      <c r="BE118" s="106"/>
      <c r="BF118" s="106"/>
      <c r="BG118" s="106"/>
      <c r="BH118" s="106"/>
      <c r="BI118" s="106"/>
      <c r="BJ118" s="106"/>
      <c r="BK118" s="106"/>
      <c r="BL118" s="106"/>
      <c r="BM118" s="106"/>
      <c r="BN118" s="106"/>
      <c r="BO118" s="106"/>
      <c r="BP118" s="106"/>
      <c r="BQ118" s="106"/>
      <c r="BR118" s="106"/>
      <c r="BS118" s="106"/>
      <c r="BT118" s="106"/>
      <c r="BU118" s="106"/>
      <c r="BV118" s="106"/>
      <c r="BW118" s="106"/>
      <c r="BX118" s="106"/>
      <c r="BY118" s="106"/>
      <c r="BZ118" s="106"/>
      <c r="CA118" s="106"/>
      <c r="CB118" s="106"/>
      <c r="CC118" s="106"/>
      <c r="CD118" s="106"/>
      <c r="CE118" s="106"/>
      <c r="CF118" s="106"/>
      <c r="CG118" s="106"/>
      <c r="CH118" s="106"/>
      <c r="CI118" s="106"/>
      <c r="CJ118" s="106"/>
      <c r="CK118" s="106"/>
      <c r="CL118" s="106"/>
      <c r="CM118" s="106"/>
      <c r="CN118" s="106"/>
      <c r="CO118" s="106"/>
      <c r="CP118" s="106"/>
      <c r="CQ118" s="106"/>
      <c r="CR118" s="106"/>
      <c r="CS118" s="106"/>
      <c r="CT118" s="106"/>
      <c r="CU118" s="106"/>
      <c r="CV118" s="106"/>
      <c r="CW118" s="106"/>
      <c r="CX118" s="106"/>
      <c r="CY118" s="106"/>
      <c r="CZ118" s="106"/>
      <c r="DA118" s="106"/>
      <c r="DB118" s="106"/>
      <c r="DC118" s="106"/>
      <c r="DD118" s="106"/>
      <c r="DE118" s="106"/>
      <c r="DF118" s="106"/>
      <c r="DG118" s="106"/>
      <c r="DH118" s="106"/>
      <c r="DI118" s="106"/>
      <c r="DJ118" s="106"/>
      <c r="DK118" s="106"/>
      <c r="DL118" s="106"/>
      <c r="DM118" s="106"/>
      <c r="DN118" s="106"/>
      <c r="DO118" s="106"/>
      <c r="DP118" s="106"/>
      <c r="DQ118" s="106"/>
      <c r="DR118" s="106"/>
      <c r="DS118" s="106"/>
      <c r="DT118" s="106"/>
      <c r="DU118" s="106"/>
      <c r="DV118" s="106"/>
      <c r="DW118" s="106"/>
      <c r="DX118" s="106"/>
      <c r="DY118" s="106"/>
      <c r="DZ118" s="106"/>
      <c r="EA118" s="106"/>
      <c r="EB118" s="106"/>
      <c r="EC118" s="106"/>
      <c r="ED118" s="106"/>
      <c r="EE118" s="106"/>
      <c r="EF118" s="106"/>
      <c r="EG118" s="106"/>
      <c r="EH118" s="106"/>
      <c r="EI118" s="106"/>
      <c r="EJ118" s="106"/>
      <c r="EK118" s="106"/>
      <c r="EL118" s="106"/>
      <c r="EM118" s="106"/>
      <c r="EN118" s="106"/>
      <c r="EO118" s="106"/>
      <c r="EP118" s="106"/>
      <c r="EQ118" s="106"/>
      <c r="ER118" s="106"/>
      <c r="ES118" s="106"/>
      <c r="ET118" s="106"/>
      <c r="EU118" s="106"/>
      <c r="EV118" s="106"/>
      <c r="EW118" s="106"/>
      <c r="EX118" s="106"/>
      <c r="EY118" s="106"/>
      <c r="EZ118" s="106"/>
      <c r="FA118" s="106"/>
      <c r="FB118" s="106"/>
      <c r="FC118" s="106"/>
      <c r="FD118" s="106"/>
      <c r="FE118" s="106"/>
      <c r="FF118" s="106"/>
      <c r="FG118" s="106"/>
      <c r="FH118" s="106"/>
      <c r="FI118" s="106"/>
      <c r="FJ118" s="106"/>
      <c r="FK118" s="106"/>
      <c r="FL118" s="106"/>
      <c r="FM118" s="106"/>
      <c r="FN118" s="106"/>
      <c r="FO118" s="106"/>
      <c r="FP118" s="106"/>
      <c r="FQ118" s="106"/>
      <c r="FR118" s="106"/>
      <c r="FS118" s="106"/>
      <c r="FT118" s="106"/>
      <c r="FU118" s="106"/>
      <c r="FV118" s="106"/>
      <c r="FW118" s="106"/>
      <c r="FX118" s="106"/>
      <c r="FY118" s="106"/>
      <c r="FZ118" s="106"/>
      <c r="GA118" s="106"/>
      <c r="GB118" s="106"/>
      <c r="GC118" s="106"/>
      <c r="GD118" s="106"/>
      <c r="GE118" s="106"/>
      <c r="GF118" s="106"/>
      <c r="GG118" s="106"/>
      <c r="GH118" s="106"/>
      <c r="GI118" s="106"/>
      <c r="GJ118" s="106"/>
      <c r="GK118" s="106"/>
      <c r="GL118" s="106"/>
      <c r="GM118" s="106"/>
      <c r="GN118" s="106"/>
      <c r="GO118" s="106"/>
      <c r="GP118" s="106"/>
      <c r="GQ118" s="106"/>
      <c r="GR118" s="106"/>
      <c r="GS118" s="106"/>
      <c r="GT118" s="106"/>
      <c r="GU118" s="106"/>
      <c r="GV118" s="106"/>
      <c r="GW118" s="106"/>
      <c r="GX118" s="106"/>
      <c r="GY118" s="106"/>
      <c r="GZ118" s="106"/>
      <c r="HA118" s="106"/>
      <c r="HB118" s="106"/>
      <c r="HC118" s="106"/>
      <c r="HD118" s="106"/>
      <c r="HE118" s="106"/>
      <c r="HF118" s="106"/>
      <c r="HG118" s="106"/>
      <c r="HH118" s="106"/>
      <c r="HI118" s="106"/>
      <c r="HJ118" s="106"/>
      <c r="HK118" s="106"/>
      <c r="HL118" s="106"/>
      <c r="HM118" s="106"/>
      <c r="HN118" s="106"/>
      <c r="HO118" s="106"/>
      <c r="HP118" s="106"/>
      <c r="HQ118" s="106"/>
      <c r="HR118" s="106"/>
      <c r="HS118" s="106"/>
      <c r="HT118" s="106"/>
      <c r="HU118" s="106"/>
      <c r="HV118" s="106"/>
      <c r="HW118" s="106"/>
      <c r="HX118" s="106"/>
      <c r="HY118" s="106"/>
      <c r="HZ118" s="106"/>
      <c r="IA118" s="106"/>
      <c r="IB118" s="106"/>
      <c r="IC118" s="106"/>
      <c r="ID118" s="106"/>
      <c r="IE118" s="106"/>
      <c r="IF118" s="106"/>
      <c r="IG118" s="106"/>
      <c r="IH118" s="106"/>
      <c r="II118" s="106"/>
      <c r="IJ118" s="106"/>
      <c r="IK118" s="106"/>
      <c r="IL118" s="106"/>
      <c r="IM118" s="106"/>
      <c r="IN118" s="106"/>
      <c r="IO118" s="106"/>
      <c r="IP118" s="106"/>
      <c r="IQ118" s="106"/>
      <c r="IR118" s="106"/>
    </row>
    <row r="119" spans="1:252" s="46" customFormat="1" ht="22.5" customHeight="1">
      <c r="A119" s="60">
        <v>111</v>
      </c>
      <c r="B119" s="95" t="s">
        <v>496</v>
      </c>
      <c r="C119" s="95" t="s">
        <v>30</v>
      </c>
      <c r="D119" s="95" t="s">
        <v>497</v>
      </c>
      <c r="E119" s="95" t="s">
        <v>498</v>
      </c>
      <c r="F119" s="95" t="s">
        <v>485</v>
      </c>
      <c r="G119" s="95" t="s">
        <v>499</v>
      </c>
      <c r="H119" s="11">
        <f t="shared" si="17"/>
        <v>9.722</v>
      </c>
      <c r="I119" s="95"/>
      <c r="J119" s="95">
        <v>9.722</v>
      </c>
      <c r="K119" s="95"/>
      <c r="L119" s="11">
        <f t="shared" si="24"/>
        <v>9.722</v>
      </c>
      <c r="M119" s="11">
        <f t="shared" si="25"/>
        <v>3302</v>
      </c>
      <c r="N119" s="95"/>
      <c r="O119" s="95"/>
      <c r="P119" s="95"/>
      <c r="Q119" s="95"/>
      <c r="R119" s="95"/>
      <c r="S119" s="95"/>
      <c r="T119" s="95">
        <v>9.722</v>
      </c>
      <c r="U119" s="95"/>
      <c r="V119" s="95">
        <v>4.5</v>
      </c>
      <c r="W119" s="95" t="s">
        <v>488</v>
      </c>
      <c r="X119" s="95" t="s">
        <v>86</v>
      </c>
      <c r="Y119" s="95">
        <v>3302</v>
      </c>
      <c r="Z119" s="95"/>
      <c r="AA119" s="95"/>
      <c r="AB119" s="95"/>
      <c r="AC119" s="95"/>
      <c r="AD119" s="95"/>
      <c r="AE119" s="95"/>
      <c r="AF119" s="70">
        <f t="shared" si="20"/>
        <v>3202</v>
      </c>
      <c r="AG119" s="95"/>
      <c r="AH119" s="70">
        <v>220</v>
      </c>
      <c r="AI119" s="95"/>
      <c r="AJ119" s="70">
        <v>2982</v>
      </c>
      <c r="AK119" s="95"/>
      <c r="AL119" s="70">
        <v>0</v>
      </c>
      <c r="AM119" s="95" t="s">
        <v>500</v>
      </c>
      <c r="AN119" s="95">
        <v>13786945231</v>
      </c>
      <c r="AO119" s="103"/>
      <c r="AP119" s="104"/>
      <c r="AQ119" s="105"/>
      <c r="AR119" s="106"/>
      <c r="AS119" s="106"/>
      <c r="AT119" s="106"/>
      <c r="AU119" s="106"/>
      <c r="AV119" s="106"/>
      <c r="AW119" s="106"/>
      <c r="AX119" s="106"/>
      <c r="AY119" s="106"/>
      <c r="AZ119" s="106"/>
      <c r="BA119" s="106"/>
      <c r="BB119" s="106"/>
      <c r="BC119" s="106"/>
      <c r="BD119" s="106"/>
      <c r="BE119" s="106"/>
      <c r="BF119" s="106"/>
      <c r="BG119" s="106"/>
      <c r="BH119" s="106"/>
      <c r="BI119" s="106"/>
      <c r="BJ119" s="106"/>
      <c r="BK119" s="106"/>
      <c r="BL119" s="106"/>
      <c r="BM119" s="106"/>
      <c r="BN119" s="106"/>
      <c r="BO119" s="106"/>
      <c r="BP119" s="106"/>
      <c r="BQ119" s="106"/>
      <c r="BR119" s="106"/>
      <c r="BS119" s="106"/>
      <c r="BT119" s="106"/>
      <c r="BU119" s="106"/>
      <c r="BV119" s="106"/>
      <c r="BW119" s="106"/>
      <c r="BX119" s="106"/>
      <c r="BY119" s="106"/>
      <c r="BZ119" s="106"/>
      <c r="CA119" s="106"/>
      <c r="CB119" s="106"/>
      <c r="CC119" s="106"/>
      <c r="CD119" s="106"/>
      <c r="CE119" s="106"/>
      <c r="CF119" s="106"/>
      <c r="CG119" s="106"/>
      <c r="CH119" s="106"/>
      <c r="CI119" s="106"/>
      <c r="CJ119" s="106"/>
      <c r="CK119" s="106"/>
      <c r="CL119" s="106"/>
      <c r="CM119" s="106"/>
      <c r="CN119" s="106"/>
      <c r="CO119" s="106"/>
      <c r="CP119" s="106"/>
      <c r="CQ119" s="106"/>
      <c r="CR119" s="106"/>
      <c r="CS119" s="106"/>
      <c r="CT119" s="106"/>
      <c r="CU119" s="106"/>
      <c r="CV119" s="106"/>
      <c r="CW119" s="106"/>
      <c r="CX119" s="106"/>
      <c r="CY119" s="106"/>
      <c r="CZ119" s="106"/>
      <c r="DA119" s="106"/>
      <c r="DB119" s="106"/>
      <c r="DC119" s="106"/>
      <c r="DD119" s="106"/>
      <c r="DE119" s="106"/>
      <c r="DF119" s="106"/>
      <c r="DG119" s="106"/>
      <c r="DH119" s="106"/>
      <c r="DI119" s="106"/>
      <c r="DJ119" s="106"/>
      <c r="DK119" s="106"/>
      <c r="DL119" s="106"/>
      <c r="DM119" s="106"/>
      <c r="DN119" s="106"/>
      <c r="DO119" s="106"/>
      <c r="DP119" s="106"/>
      <c r="DQ119" s="106"/>
      <c r="DR119" s="106"/>
      <c r="DS119" s="106"/>
      <c r="DT119" s="106"/>
      <c r="DU119" s="106"/>
      <c r="DV119" s="106"/>
      <c r="DW119" s="106"/>
      <c r="DX119" s="106"/>
      <c r="DY119" s="106"/>
      <c r="DZ119" s="106"/>
      <c r="EA119" s="106"/>
      <c r="EB119" s="106"/>
      <c r="EC119" s="106"/>
      <c r="ED119" s="106"/>
      <c r="EE119" s="106"/>
      <c r="EF119" s="106"/>
      <c r="EG119" s="106"/>
      <c r="EH119" s="106"/>
      <c r="EI119" s="106"/>
      <c r="EJ119" s="106"/>
      <c r="EK119" s="106"/>
      <c r="EL119" s="106"/>
      <c r="EM119" s="106"/>
      <c r="EN119" s="106"/>
      <c r="EO119" s="106"/>
      <c r="EP119" s="106"/>
      <c r="EQ119" s="106"/>
      <c r="ER119" s="106"/>
      <c r="ES119" s="106"/>
      <c r="ET119" s="106"/>
      <c r="EU119" s="106"/>
      <c r="EV119" s="106"/>
      <c r="EW119" s="106"/>
      <c r="EX119" s="106"/>
      <c r="EY119" s="106"/>
      <c r="EZ119" s="106"/>
      <c r="FA119" s="106"/>
      <c r="FB119" s="106"/>
      <c r="FC119" s="106"/>
      <c r="FD119" s="106"/>
      <c r="FE119" s="106"/>
      <c r="FF119" s="106"/>
      <c r="FG119" s="106"/>
      <c r="FH119" s="106"/>
      <c r="FI119" s="106"/>
      <c r="FJ119" s="106"/>
      <c r="FK119" s="106"/>
      <c r="FL119" s="106"/>
      <c r="FM119" s="106"/>
      <c r="FN119" s="106"/>
      <c r="FO119" s="106"/>
      <c r="FP119" s="106"/>
      <c r="FQ119" s="106"/>
      <c r="FR119" s="106"/>
      <c r="FS119" s="106"/>
      <c r="FT119" s="106"/>
      <c r="FU119" s="106"/>
      <c r="FV119" s="106"/>
      <c r="FW119" s="106"/>
      <c r="FX119" s="106"/>
      <c r="FY119" s="106"/>
      <c r="FZ119" s="106"/>
      <c r="GA119" s="106"/>
      <c r="GB119" s="106"/>
      <c r="GC119" s="106"/>
      <c r="GD119" s="106"/>
      <c r="GE119" s="106"/>
      <c r="GF119" s="106"/>
      <c r="GG119" s="106"/>
      <c r="GH119" s="106"/>
      <c r="GI119" s="106"/>
      <c r="GJ119" s="106"/>
      <c r="GK119" s="106"/>
      <c r="GL119" s="106"/>
      <c r="GM119" s="106"/>
      <c r="GN119" s="106"/>
      <c r="GO119" s="106"/>
      <c r="GP119" s="106"/>
      <c r="GQ119" s="106"/>
      <c r="GR119" s="106"/>
      <c r="GS119" s="106"/>
      <c r="GT119" s="106"/>
      <c r="GU119" s="106"/>
      <c r="GV119" s="106"/>
      <c r="GW119" s="106"/>
      <c r="GX119" s="106"/>
      <c r="GY119" s="106"/>
      <c r="GZ119" s="106"/>
      <c r="HA119" s="106"/>
      <c r="HB119" s="106"/>
      <c r="HC119" s="106"/>
      <c r="HD119" s="106"/>
      <c r="HE119" s="106"/>
      <c r="HF119" s="106"/>
      <c r="HG119" s="106"/>
      <c r="HH119" s="106"/>
      <c r="HI119" s="106"/>
      <c r="HJ119" s="106"/>
      <c r="HK119" s="106"/>
      <c r="HL119" s="106"/>
      <c r="HM119" s="106"/>
      <c r="HN119" s="106"/>
      <c r="HO119" s="106"/>
      <c r="HP119" s="106"/>
      <c r="HQ119" s="106"/>
      <c r="HR119" s="106"/>
      <c r="HS119" s="106"/>
      <c r="HT119" s="106"/>
      <c r="HU119" s="106"/>
      <c r="HV119" s="106"/>
      <c r="HW119" s="106"/>
      <c r="HX119" s="106"/>
      <c r="HY119" s="106"/>
      <c r="HZ119" s="106"/>
      <c r="IA119" s="106"/>
      <c r="IB119" s="106"/>
      <c r="IC119" s="106"/>
      <c r="ID119" s="106"/>
      <c r="IE119" s="106"/>
      <c r="IF119" s="106"/>
      <c r="IG119" s="106"/>
      <c r="IH119" s="106"/>
      <c r="II119" s="106"/>
      <c r="IJ119" s="106"/>
      <c r="IK119" s="106"/>
      <c r="IL119" s="106"/>
      <c r="IM119" s="106"/>
      <c r="IN119" s="106"/>
      <c r="IO119" s="106"/>
      <c r="IP119" s="106"/>
      <c r="IQ119" s="106"/>
      <c r="IR119" s="106"/>
    </row>
    <row r="120" spans="1:252" s="46" customFormat="1" ht="22.5" customHeight="1">
      <c r="A120" s="62">
        <v>112</v>
      </c>
      <c r="B120" s="95" t="s">
        <v>501</v>
      </c>
      <c r="C120" s="95" t="s">
        <v>30</v>
      </c>
      <c r="D120" s="95" t="s">
        <v>502</v>
      </c>
      <c r="E120" s="95" t="s">
        <v>503</v>
      </c>
      <c r="F120" s="95" t="s">
        <v>485</v>
      </c>
      <c r="G120" s="95" t="s">
        <v>504</v>
      </c>
      <c r="H120" s="11">
        <f t="shared" si="17"/>
        <v>8.51</v>
      </c>
      <c r="I120" s="95"/>
      <c r="J120" s="95">
        <v>8.51</v>
      </c>
      <c r="K120" s="95"/>
      <c r="L120" s="11">
        <f t="shared" si="24"/>
        <v>8.51</v>
      </c>
      <c r="M120" s="11">
        <f t="shared" si="25"/>
        <v>2638</v>
      </c>
      <c r="N120" s="95"/>
      <c r="O120" s="95"/>
      <c r="P120" s="95"/>
      <c r="Q120" s="95"/>
      <c r="R120" s="95"/>
      <c r="S120" s="95"/>
      <c r="T120" s="95">
        <v>8.51</v>
      </c>
      <c r="U120" s="95"/>
      <c r="V120" s="95">
        <v>5</v>
      </c>
      <c r="W120" s="95" t="s">
        <v>488</v>
      </c>
      <c r="X120" s="95" t="s">
        <v>86</v>
      </c>
      <c r="Y120" s="95">
        <v>2638</v>
      </c>
      <c r="Z120" s="95"/>
      <c r="AA120" s="95"/>
      <c r="AB120" s="95"/>
      <c r="AC120" s="95"/>
      <c r="AD120" s="95"/>
      <c r="AE120" s="95"/>
      <c r="AF120" s="70">
        <f t="shared" si="20"/>
        <v>2638</v>
      </c>
      <c r="AG120" s="95"/>
      <c r="AH120" s="70">
        <v>270</v>
      </c>
      <c r="AI120" s="95"/>
      <c r="AJ120" s="70">
        <v>2368</v>
      </c>
      <c r="AK120" s="95"/>
      <c r="AL120" s="70">
        <v>0</v>
      </c>
      <c r="AM120" s="95" t="s">
        <v>505</v>
      </c>
      <c r="AN120" s="95">
        <v>13856557781</v>
      </c>
      <c r="AO120" s="103"/>
      <c r="AP120" s="104"/>
      <c r="AQ120" s="105"/>
      <c r="AR120" s="106"/>
      <c r="AS120" s="106"/>
      <c r="AT120" s="106"/>
      <c r="AU120" s="106"/>
      <c r="AV120" s="106"/>
      <c r="AW120" s="106"/>
      <c r="AX120" s="106"/>
      <c r="AY120" s="106"/>
      <c r="AZ120" s="106"/>
      <c r="BA120" s="106"/>
      <c r="BB120" s="106"/>
      <c r="BC120" s="106"/>
      <c r="BD120" s="106"/>
      <c r="BE120" s="106"/>
      <c r="BF120" s="106"/>
      <c r="BG120" s="106"/>
      <c r="BH120" s="106"/>
      <c r="BI120" s="106"/>
      <c r="BJ120" s="106"/>
      <c r="BK120" s="106"/>
      <c r="BL120" s="106"/>
      <c r="BM120" s="106"/>
      <c r="BN120" s="106"/>
      <c r="BO120" s="106"/>
      <c r="BP120" s="106"/>
      <c r="BQ120" s="106"/>
      <c r="BR120" s="106"/>
      <c r="BS120" s="106"/>
      <c r="BT120" s="106"/>
      <c r="BU120" s="106"/>
      <c r="BV120" s="106"/>
      <c r="BW120" s="106"/>
      <c r="BX120" s="106"/>
      <c r="BY120" s="106"/>
      <c r="BZ120" s="106"/>
      <c r="CA120" s="106"/>
      <c r="CB120" s="106"/>
      <c r="CC120" s="106"/>
      <c r="CD120" s="106"/>
      <c r="CE120" s="106"/>
      <c r="CF120" s="106"/>
      <c r="CG120" s="106"/>
      <c r="CH120" s="106"/>
      <c r="CI120" s="106"/>
      <c r="CJ120" s="106"/>
      <c r="CK120" s="106"/>
      <c r="CL120" s="106"/>
      <c r="CM120" s="106"/>
      <c r="CN120" s="106"/>
      <c r="CO120" s="106"/>
      <c r="CP120" s="106"/>
      <c r="CQ120" s="106"/>
      <c r="CR120" s="106"/>
      <c r="CS120" s="106"/>
      <c r="CT120" s="106"/>
      <c r="CU120" s="106"/>
      <c r="CV120" s="106"/>
      <c r="CW120" s="106"/>
      <c r="CX120" s="106"/>
      <c r="CY120" s="106"/>
      <c r="CZ120" s="106"/>
      <c r="DA120" s="106"/>
      <c r="DB120" s="106"/>
      <c r="DC120" s="106"/>
      <c r="DD120" s="106"/>
      <c r="DE120" s="106"/>
      <c r="DF120" s="106"/>
      <c r="DG120" s="106"/>
      <c r="DH120" s="106"/>
      <c r="DI120" s="106"/>
      <c r="DJ120" s="106"/>
      <c r="DK120" s="106"/>
      <c r="DL120" s="106"/>
      <c r="DM120" s="106"/>
      <c r="DN120" s="106"/>
      <c r="DO120" s="106"/>
      <c r="DP120" s="106"/>
      <c r="DQ120" s="106"/>
      <c r="DR120" s="106"/>
      <c r="DS120" s="106"/>
      <c r="DT120" s="106"/>
      <c r="DU120" s="106"/>
      <c r="DV120" s="106"/>
      <c r="DW120" s="106"/>
      <c r="DX120" s="106"/>
      <c r="DY120" s="106"/>
      <c r="DZ120" s="106"/>
      <c r="EA120" s="106"/>
      <c r="EB120" s="106"/>
      <c r="EC120" s="106"/>
      <c r="ED120" s="106"/>
      <c r="EE120" s="106"/>
      <c r="EF120" s="106"/>
      <c r="EG120" s="106"/>
      <c r="EH120" s="106"/>
      <c r="EI120" s="106"/>
      <c r="EJ120" s="106"/>
      <c r="EK120" s="106"/>
      <c r="EL120" s="106"/>
      <c r="EM120" s="106"/>
      <c r="EN120" s="106"/>
      <c r="EO120" s="106"/>
      <c r="EP120" s="106"/>
      <c r="EQ120" s="106"/>
      <c r="ER120" s="106"/>
      <c r="ES120" s="106"/>
      <c r="ET120" s="106"/>
      <c r="EU120" s="106"/>
      <c r="EV120" s="106"/>
      <c r="EW120" s="106"/>
      <c r="EX120" s="106"/>
      <c r="EY120" s="106"/>
      <c r="EZ120" s="106"/>
      <c r="FA120" s="106"/>
      <c r="FB120" s="106"/>
      <c r="FC120" s="106"/>
      <c r="FD120" s="106"/>
      <c r="FE120" s="106"/>
      <c r="FF120" s="106"/>
      <c r="FG120" s="106"/>
      <c r="FH120" s="106"/>
      <c r="FI120" s="106"/>
      <c r="FJ120" s="106"/>
      <c r="FK120" s="106"/>
      <c r="FL120" s="106"/>
      <c r="FM120" s="106"/>
      <c r="FN120" s="106"/>
      <c r="FO120" s="106"/>
      <c r="FP120" s="106"/>
      <c r="FQ120" s="106"/>
      <c r="FR120" s="106"/>
      <c r="FS120" s="106"/>
      <c r="FT120" s="106"/>
      <c r="FU120" s="106"/>
      <c r="FV120" s="106"/>
      <c r="FW120" s="106"/>
      <c r="FX120" s="106"/>
      <c r="FY120" s="106"/>
      <c r="FZ120" s="106"/>
      <c r="GA120" s="106"/>
      <c r="GB120" s="106"/>
      <c r="GC120" s="106"/>
      <c r="GD120" s="106"/>
      <c r="GE120" s="106"/>
      <c r="GF120" s="106"/>
      <c r="GG120" s="106"/>
      <c r="GH120" s="106"/>
      <c r="GI120" s="106"/>
      <c r="GJ120" s="106"/>
      <c r="GK120" s="106"/>
      <c r="GL120" s="106"/>
      <c r="GM120" s="106"/>
      <c r="GN120" s="106"/>
      <c r="GO120" s="106"/>
      <c r="GP120" s="106"/>
      <c r="GQ120" s="106"/>
      <c r="GR120" s="106"/>
      <c r="GS120" s="106"/>
      <c r="GT120" s="106"/>
      <c r="GU120" s="106"/>
      <c r="GV120" s="106"/>
      <c r="GW120" s="106"/>
      <c r="GX120" s="106"/>
      <c r="GY120" s="106"/>
      <c r="GZ120" s="106"/>
      <c r="HA120" s="106"/>
      <c r="HB120" s="106"/>
      <c r="HC120" s="106"/>
      <c r="HD120" s="106"/>
      <c r="HE120" s="106"/>
      <c r="HF120" s="106"/>
      <c r="HG120" s="106"/>
      <c r="HH120" s="106"/>
      <c r="HI120" s="106"/>
      <c r="HJ120" s="106"/>
      <c r="HK120" s="106"/>
      <c r="HL120" s="106"/>
      <c r="HM120" s="106"/>
      <c r="HN120" s="106"/>
      <c r="HO120" s="106"/>
      <c r="HP120" s="106"/>
      <c r="HQ120" s="106"/>
      <c r="HR120" s="106"/>
      <c r="HS120" s="106"/>
      <c r="HT120" s="106"/>
      <c r="HU120" s="106"/>
      <c r="HV120" s="106"/>
      <c r="HW120" s="106"/>
      <c r="HX120" s="106"/>
      <c r="HY120" s="106"/>
      <c r="HZ120" s="106"/>
      <c r="IA120" s="106"/>
      <c r="IB120" s="106"/>
      <c r="IC120" s="106"/>
      <c r="ID120" s="106"/>
      <c r="IE120" s="106"/>
      <c r="IF120" s="106"/>
      <c r="IG120" s="106"/>
      <c r="IH120" s="106"/>
      <c r="II120" s="106"/>
      <c r="IJ120" s="106"/>
      <c r="IK120" s="106"/>
      <c r="IL120" s="106"/>
      <c r="IM120" s="106"/>
      <c r="IN120" s="106"/>
      <c r="IO120" s="106"/>
      <c r="IP120" s="106"/>
      <c r="IQ120" s="106"/>
      <c r="IR120" s="106"/>
    </row>
    <row r="121" spans="1:252" s="46" customFormat="1" ht="22.5" customHeight="1">
      <c r="A121" s="60">
        <v>113</v>
      </c>
      <c r="B121" s="95" t="s">
        <v>506</v>
      </c>
      <c r="C121" s="95" t="s">
        <v>30</v>
      </c>
      <c r="D121" s="95" t="s">
        <v>507</v>
      </c>
      <c r="E121" s="95" t="s">
        <v>508</v>
      </c>
      <c r="F121" s="95" t="s">
        <v>509</v>
      </c>
      <c r="G121" s="95" t="s">
        <v>510</v>
      </c>
      <c r="H121" s="11">
        <f t="shared" si="17"/>
        <v>11.165</v>
      </c>
      <c r="I121" s="95"/>
      <c r="J121" s="95">
        <v>11.165</v>
      </c>
      <c r="K121" s="95"/>
      <c r="L121" s="11">
        <f t="shared" si="24"/>
        <v>11.165</v>
      </c>
      <c r="M121" s="11">
        <f t="shared" si="25"/>
        <v>3349.5</v>
      </c>
      <c r="N121" s="95"/>
      <c r="O121" s="95"/>
      <c r="P121" s="95"/>
      <c r="Q121" s="95"/>
      <c r="R121" s="95"/>
      <c r="S121" s="95"/>
      <c r="T121" s="95">
        <v>11.165</v>
      </c>
      <c r="U121" s="95"/>
      <c r="V121" s="95">
        <v>4.5</v>
      </c>
      <c r="W121" s="95" t="s">
        <v>488</v>
      </c>
      <c r="X121" s="95" t="s">
        <v>86</v>
      </c>
      <c r="Y121" s="95">
        <v>3349.5</v>
      </c>
      <c r="Z121" s="95"/>
      <c r="AA121" s="95"/>
      <c r="AB121" s="95"/>
      <c r="AC121" s="95"/>
      <c r="AD121" s="95"/>
      <c r="AE121" s="95"/>
      <c r="AF121" s="70">
        <f t="shared" si="20"/>
        <v>3349.5</v>
      </c>
      <c r="AG121" s="95"/>
      <c r="AH121" s="70">
        <v>295</v>
      </c>
      <c r="AI121" s="95"/>
      <c r="AJ121" s="70">
        <v>3054.5</v>
      </c>
      <c r="AK121" s="95"/>
      <c r="AL121" s="70">
        <v>0</v>
      </c>
      <c r="AM121" s="95" t="s">
        <v>511</v>
      </c>
      <c r="AN121" s="95">
        <v>1500395642</v>
      </c>
      <c r="AO121" s="103"/>
      <c r="AP121" s="104"/>
      <c r="AQ121" s="105"/>
      <c r="AR121" s="106"/>
      <c r="AS121" s="106"/>
      <c r="AT121" s="106"/>
      <c r="AU121" s="106"/>
      <c r="AV121" s="106"/>
      <c r="AW121" s="106"/>
      <c r="AX121" s="106"/>
      <c r="AY121" s="106"/>
      <c r="AZ121" s="106"/>
      <c r="BA121" s="106"/>
      <c r="BB121" s="106"/>
      <c r="BC121" s="106"/>
      <c r="BD121" s="106"/>
      <c r="BE121" s="106"/>
      <c r="BF121" s="106"/>
      <c r="BG121" s="106"/>
      <c r="BH121" s="106"/>
      <c r="BI121" s="106"/>
      <c r="BJ121" s="106"/>
      <c r="BK121" s="106"/>
      <c r="BL121" s="106"/>
      <c r="BM121" s="106"/>
      <c r="BN121" s="106"/>
      <c r="BO121" s="106"/>
      <c r="BP121" s="106"/>
      <c r="BQ121" s="106"/>
      <c r="BR121" s="106"/>
      <c r="BS121" s="106"/>
      <c r="BT121" s="106"/>
      <c r="BU121" s="106"/>
      <c r="BV121" s="106"/>
      <c r="BW121" s="106"/>
      <c r="BX121" s="106"/>
      <c r="BY121" s="106"/>
      <c r="BZ121" s="106"/>
      <c r="CA121" s="106"/>
      <c r="CB121" s="106"/>
      <c r="CC121" s="106"/>
      <c r="CD121" s="106"/>
      <c r="CE121" s="106"/>
      <c r="CF121" s="106"/>
      <c r="CG121" s="106"/>
      <c r="CH121" s="106"/>
      <c r="CI121" s="106"/>
      <c r="CJ121" s="106"/>
      <c r="CK121" s="106"/>
      <c r="CL121" s="106"/>
      <c r="CM121" s="106"/>
      <c r="CN121" s="106"/>
      <c r="CO121" s="106"/>
      <c r="CP121" s="106"/>
      <c r="CQ121" s="106"/>
      <c r="CR121" s="106"/>
      <c r="CS121" s="106"/>
      <c r="CT121" s="106"/>
      <c r="CU121" s="106"/>
      <c r="CV121" s="106"/>
      <c r="CW121" s="106"/>
      <c r="CX121" s="106"/>
      <c r="CY121" s="106"/>
      <c r="CZ121" s="106"/>
      <c r="DA121" s="106"/>
      <c r="DB121" s="106"/>
      <c r="DC121" s="106"/>
      <c r="DD121" s="106"/>
      <c r="DE121" s="106"/>
      <c r="DF121" s="106"/>
      <c r="DG121" s="106"/>
      <c r="DH121" s="106"/>
      <c r="DI121" s="106"/>
      <c r="DJ121" s="106"/>
      <c r="DK121" s="106"/>
      <c r="DL121" s="106"/>
      <c r="DM121" s="106"/>
      <c r="DN121" s="106"/>
      <c r="DO121" s="106"/>
      <c r="DP121" s="106"/>
      <c r="DQ121" s="106"/>
      <c r="DR121" s="106"/>
      <c r="DS121" s="106"/>
      <c r="DT121" s="106"/>
      <c r="DU121" s="106"/>
      <c r="DV121" s="106"/>
      <c r="DW121" s="106"/>
      <c r="DX121" s="106"/>
      <c r="DY121" s="106"/>
      <c r="DZ121" s="106"/>
      <c r="EA121" s="106"/>
      <c r="EB121" s="106"/>
      <c r="EC121" s="106"/>
      <c r="ED121" s="106"/>
      <c r="EE121" s="106"/>
      <c r="EF121" s="106"/>
      <c r="EG121" s="106"/>
      <c r="EH121" s="106"/>
      <c r="EI121" s="106"/>
      <c r="EJ121" s="106"/>
      <c r="EK121" s="106"/>
      <c r="EL121" s="106"/>
      <c r="EM121" s="106"/>
      <c r="EN121" s="106"/>
      <c r="EO121" s="106"/>
      <c r="EP121" s="106"/>
      <c r="EQ121" s="106"/>
      <c r="ER121" s="106"/>
      <c r="ES121" s="106"/>
      <c r="ET121" s="106"/>
      <c r="EU121" s="106"/>
      <c r="EV121" s="106"/>
      <c r="EW121" s="106"/>
      <c r="EX121" s="106"/>
      <c r="EY121" s="106"/>
      <c r="EZ121" s="106"/>
      <c r="FA121" s="106"/>
      <c r="FB121" s="106"/>
      <c r="FC121" s="106"/>
      <c r="FD121" s="106"/>
      <c r="FE121" s="106"/>
      <c r="FF121" s="106"/>
      <c r="FG121" s="106"/>
      <c r="FH121" s="106"/>
      <c r="FI121" s="106"/>
      <c r="FJ121" s="106"/>
      <c r="FK121" s="106"/>
      <c r="FL121" s="106"/>
      <c r="FM121" s="106"/>
      <c r="FN121" s="106"/>
      <c r="FO121" s="106"/>
      <c r="FP121" s="106"/>
      <c r="FQ121" s="106"/>
      <c r="FR121" s="106"/>
      <c r="FS121" s="106"/>
      <c r="FT121" s="106"/>
      <c r="FU121" s="106"/>
      <c r="FV121" s="106"/>
      <c r="FW121" s="106"/>
      <c r="FX121" s="106"/>
      <c r="FY121" s="106"/>
      <c r="FZ121" s="106"/>
      <c r="GA121" s="106"/>
      <c r="GB121" s="106"/>
      <c r="GC121" s="106"/>
      <c r="GD121" s="106"/>
      <c r="GE121" s="106"/>
      <c r="GF121" s="106"/>
      <c r="GG121" s="106"/>
      <c r="GH121" s="106"/>
      <c r="GI121" s="106"/>
      <c r="GJ121" s="106"/>
      <c r="GK121" s="106"/>
      <c r="GL121" s="106"/>
      <c r="GM121" s="106"/>
      <c r="GN121" s="106"/>
      <c r="GO121" s="106"/>
      <c r="GP121" s="106"/>
      <c r="GQ121" s="106"/>
      <c r="GR121" s="106"/>
      <c r="GS121" s="106"/>
      <c r="GT121" s="106"/>
      <c r="GU121" s="106"/>
      <c r="GV121" s="106"/>
      <c r="GW121" s="106"/>
      <c r="GX121" s="106"/>
      <c r="GY121" s="106"/>
      <c r="GZ121" s="106"/>
      <c r="HA121" s="106"/>
      <c r="HB121" s="106"/>
      <c r="HC121" s="106"/>
      <c r="HD121" s="106"/>
      <c r="HE121" s="106"/>
      <c r="HF121" s="106"/>
      <c r="HG121" s="106"/>
      <c r="HH121" s="106"/>
      <c r="HI121" s="106"/>
      <c r="HJ121" s="106"/>
      <c r="HK121" s="106"/>
      <c r="HL121" s="106"/>
      <c r="HM121" s="106"/>
      <c r="HN121" s="106"/>
      <c r="HO121" s="106"/>
      <c r="HP121" s="106"/>
      <c r="HQ121" s="106"/>
      <c r="HR121" s="106"/>
      <c r="HS121" s="106"/>
      <c r="HT121" s="106"/>
      <c r="HU121" s="106"/>
      <c r="HV121" s="106"/>
      <c r="HW121" s="106"/>
      <c r="HX121" s="106"/>
      <c r="HY121" s="106"/>
      <c r="HZ121" s="106"/>
      <c r="IA121" s="106"/>
      <c r="IB121" s="106"/>
      <c r="IC121" s="106"/>
      <c r="ID121" s="106"/>
      <c r="IE121" s="106"/>
      <c r="IF121" s="106"/>
      <c r="IG121" s="106"/>
      <c r="IH121" s="106"/>
      <c r="II121" s="106"/>
      <c r="IJ121" s="106"/>
      <c r="IK121" s="106"/>
      <c r="IL121" s="106"/>
      <c r="IM121" s="106"/>
      <c r="IN121" s="106"/>
      <c r="IO121" s="106"/>
      <c r="IP121" s="106"/>
      <c r="IQ121" s="106"/>
      <c r="IR121" s="106"/>
    </row>
    <row r="122" spans="1:252" s="46" customFormat="1" ht="22.5" customHeight="1">
      <c r="A122" s="62">
        <v>114</v>
      </c>
      <c r="B122" s="95" t="s">
        <v>512</v>
      </c>
      <c r="C122" s="95" t="s">
        <v>30</v>
      </c>
      <c r="D122" s="95" t="s">
        <v>513</v>
      </c>
      <c r="E122" s="95" t="s">
        <v>514</v>
      </c>
      <c r="F122" s="95" t="s">
        <v>485</v>
      </c>
      <c r="G122" s="95" t="s">
        <v>515</v>
      </c>
      <c r="H122" s="11">
        <f t="shared" si="17"/>
        <v>10</v>
      </c>
      <c r="I122" s="95"/>
      <c r="J122" s="95">
        <v>10</v>
      </c>
      <c r="K122" s="95"/>
      <c r="L122" s="11">
        <f t="shared" si="24"/>
        <v>3</v>
      </c>
      <c r="M122" s="11">
        <f t="shared" si="25"/>
        <v>325</v>
      </c>
      <c r="N122" s="95"/>
      <c r="O122" s="95"/>
      <c r="P122" s="95"/>
      <c r="Q122" s="95"/>
      <c r="R122" s="95"/>
      <c r="S122" s="95"/>
      <c r="T122" s="95">
        <v>3</v>
      </c>
      <c r="U122" s="95"/>
      <c r="V122" s="95">
        <v>4.5</v>
      </c>
      <c r="W122" s="95" t="s">
        <v>516</v>
      </c>
      <c r="X122" s="95" t="s">
        <v>86</v>
      </c>
      <c r="Y122" s="95">
        <v>325</v>
      </c>
      <c r="Z122" s="95"/>
      <c r="AA122" s="95"/>
      <c r="AB122" s="95"/>
      <c r="AC122" s="95"/>
      <c r="AD122" s="95"/>
      <c r="AE122" s="95"/>
      <c r="AF122" s="70">
        <f t="shared" si="20"/>
        <v>225</v>
      </c>
      <c r="AG122" s="95"/>
      <c r="AH122" s="70">
        <v>100</v>
      </c>
      <c r="AI122" s="95"/>
      <c r="AJ122" s="70">
        <v>125</v>
      </c>
      <c r="AK122" s="95"/>
      <c r="AL122" s="70">
        <v>0</v>
      </c>
      <c r="AM122" s="95" t="s">
        <v>517</v>
      </c>
      <c r="AN122" s="95">
        <v>15526059658</v>
      </c>
      <c r="AO122" s="103"/>
      <c r="AP122" s="104"/>
      <c r="AQ122" s="105"/>
      <c r="AR122" s="106"/>
      <c r="AS122" s="106"/>
      <c r="AT122" s="106"/>
      <c r="AU122" s="106"/>
      <c r="AV122" s="106"/>
      <c r="AW122" s="106"/>
      <c r="AX122" s="106"/>
      <c r="AY122" s="106"/>
      <c r="AZ122" s="106"/>
      <c r="BA122" s="106"/>
      <c r="BB122" s="106"/>
      <c r="BC122" s="106"/>
      <c r="BD122" s="106"/>
      <c r="BE122" s="106"/>
      <c r="BF122" s="106"/>
      <c r="BG122" s="106"/>
      <c r="BH122" s="106"/>
      <c r="BI122" s="106"/>
      <c r="BJ122" s="106"/>
      <c r="BK122" s="106"/>
      <c r="BL122" s="106"/>
      <c r="BM122" s="106"/>
      <c r="BN122" s="106"/>
      <c r="BO122" s="106"/>
      <c r="BP122" s="106"/>
      <c r="BQ122" s="106"/>
      <c r="BR122" s="106"/>
      <c r="BS122" s="106"/>
      <c r="BT122" s="106"/>
      <c r="BU122" s="106"/>
      <c r="BV122" s="106"/>
      <c r="BW122" s="106"/>
      <c r="BX122" s="106"/>
      <c r="BY122" s="106"/>
      <c r="BZ122" s="106"/>
      <c r="CA122" s="106"/>
      <c r="CB122" s="106"/>
      <c r="CC122" s="106"/>
      <c r="CD122" s="106"/>
      <c r="CE122" s="106"/>
      <c r="CF122" s="106"/>
      <c r="CG122" s="106"/>
      <c r="CH122" s="106"/>
      <c r="CI122" s="106"/>
      <c r="CJ122" s="106"/>
      <c r="CK122" s="106"/>
      <c r="CL122" s="106"/>
      <c r="CM122" s="106"/>
      <c r="CN122" s="106"/>
      <c r="CO122" s="106"/>
      <c r="CP122" s="106"/>
      <c r="CQ122" s="106"/>
      <c r="CR122" s="106"/>
      <c r="CS122" s="106"/>
      <c r="CT122" s="106"/>
      <c r="CU122" s="106"/>
      <c r="CV122" s="106"/>
      <c r="CW122" s="106"/>
      <c r="CX122" s="106"/>
      <c r="CY122" s="106"/>
      <c r="CZ122" s="106"/>
      <c r="DA122" s="106"/>
      <c r="DB122" s="106"/>
      <c r="DC122" s="106"/>
      <c r="DD122" s="106"/>
      <c r="DE122" s="106"/>
      <c r="DF122" s="106"/>
      <c r="DG122" s="106"/>
      <c r="DH122" s="106"/>
      <c r="DI122" s="106"/>
      <c r="DJ122" s="106"/>
      <c r="DK122" s="106"/>
      <c r="DL122" s="106"/>
      <c r="DM122" s="106"/>
      <c r="DN122" s="106"/>
      <c r="DO122" s="106"/>
      <c r="DP122" s="106"/>
      <c r="DQ122" s="106"/>
      <c r="DR122" s="106"/>
      <c r="DS122" s="106"/>
      <c r="DT122" s="106"/>
      <c r="DU122" s="106"/>
      <c r="DV122" s="106"/>
      <c r="DW122" s="106"/>
      <c r="DX122" s="106"/>
      <c r="DY122" s="106"/>
      <c r="DZ122" s="106"/>
      <c r="EA122" s="106"/>
      <c r="EB122" s="106"/>
      <c r="EC122" s="106"/>
      <c r="ED122" s="106"/>
      <c r="EE122" s="106"/>
      <c r="EF122" s="106"/>
      <c r="EG122" s="106"/>
      <c r="EH122" s="106"/>
      <c r="EI122" s="106"/>
      <c r="EJ122" s="106"/>
      <c r="EK122" s="106"/>
      <c r="EL122" s="106"/>
      <c r="EM122" s="106"/>
      <c r="EN122" s="106"/>
      <c r="EO122" s="106"/>
      <c r="EP122" s="106"/>
      <c r="EQ122" s="106"/>
      <c r="ER122" s="106"/>
      <c r="ES122" s="106"/>
      <c r="ET122" s="106"/>
      <c r="EU122" s="106"/>
      <c r="EV122" s="106"/>
      <c r="EW122" s="106"/>
      <c r="EX122" s="106"/>
      <c r="EY122" s="106"/>
      <c r="EZ122" s="106"/>
      <c r="FA122" s="106"/>
      <c r="FB122" s="106"/>
      <c r="FC122" s="106"/>
      <c r="FD122" s="106"/>
      <c r="FE122" s="106"/>
      <c r="FF122" s="106"/>
      <c r="FG122" s="106"/>
      <c r="FH122" s="106"/>
      <c r="FI122" s="106"/>
      <c r="FJ122" s="106"/>
      <c r="FK122" s="106"/>
      <c r="FL122" s="106"/>
      <c r="FM122" s="106"/>
      <c r="FN122" s="106"/>
      <c r="FO122" s="106"/>
      <c r="FP122" s="106"/>
      <c r="FQ122" s="106"/>
      <c r="FR122" s="106"/>
      <c r="FS122" s="106"/>
      <c r="FT122" s="106"/>
      <c r="FU122" s="106"/>
      <c r="FV122" s="106"/>
      <c r="FW122" s="106"/>
      <c r="FX122" s="106"/>
      <c r="FY122" s="106"/>
      <c r="FZ122" s="106"/>
      <c r="GA122" s="106"/>
      <c r="GB122" s="106"/>
      <c r="GC122" s="106"/>
      <c r="GD122" s="106"/>
      <c r="GE122" s="106"/>
      <c r="GF122" s="106"/>
      <c r="GG122" s="106"/>
      <c r="GH122" s="106"/>
      <c r="GI122" s="106"/>
      <c r="GJ122" s="106"/>
      <c r="GK122" s="106"/>
      <c r="GL122" s="106"/>
      <c r="GM122" s="106"/>
      <c r="GN122" s="106"/>
      <c r="GO122" s="106"/>
      <c r="GP122" s="106"/>
      <c r="GQ122" s="106"/>
      <c r="GR122" s="106"/>
      <c r="GS122" s="106"/>
      <c r="GT122" s="106"/>
      <c r="GU122" s="106"/>
      <c r="GV122" s="106"/>
      <c r="GW122" s="106"/>
      <c r="GX122" s="106"/>
      <c r="GY122" s="106"/>
      <c r="GZ122" s="106"/>
      <c r="HA122" s="106"/>
      <c r="HB122" s="106"/>
      <c r="HC122" s="106"/>
      <c r="HD122" s="106"/>
      <c r="HE122" s="106"/>
      <c r="HF122" s="106"/>
      <c r="HG122" s="106"/>
      <c r="HH122" s="106"/>
      <c r="HI122" s="106"/>
      <c r="HJ122" s="106"/>
      <c r="HK122" s="106"/>
      <c r="HL122" s="106"/>
      <c r="HM122" s="106"/>
      <c r="HN122" s="106"/>
      <c r="HO122" s="106"/>
      <c r="HP122" s="106"/>
      <c r="HQ122" s="106"/>
      <c r="HR122" s="106"/>
      <c r="HS122" s="106"/>
      <c r="HT122" s="106"/>
      <c r="HU122" s="106"/>
      <c r="HV122" s="106"/>
      <c r="HW122" s="106"/>
      <c r="HX122" s="106"/>
      <c r="HY122" s="106"/>
      <c r="HZ122" s="106"/>
      <c r="IA122" s="106"/>
      <c r="IB122" s="106"/>
      <c r="IC122" s="106"/>
      <c r="ID122" s="106"/>
      <c r="IE122" s="106"/>
      <c r="IF122" s="106"/>
      <c r="IG122" s="106"/>
      <c r="IH122" s="106"/>
      <c r="II122" s="106"/>
      <c r="IJ122" s="106"/>
      <c r="IK122" s="106"/>
      <c r="IL122" s="106"/>
      <c r="IM122" s="106"/>
      <c r="IN122" s="106"/>
      <c r="IO122" s="106"/>
      <c r="IP122" s="106"/>
      <c r="IQ122" s="106"/>
      <c r="IR122" s="106"/>
    </row>
    <row r="123" spans="1:252" s="46" customFormat="1" ht="22.5" customHeight="1">
      <c r="A123" s="60">
        <v>115</v>
      </c>
      <c r="B123" s="95" t="s">
        <v>518</v>
      </c>
      <c r="C123" s="95" t="s">
        <v>30</v>
      </c>
      <c r="D123" s="95" t="s">
        <v>483</v>
      </c>
      <c r="E123" s="95" t="s">
        <v>519</v>
      </c>
      <c r="F123" s="95" t="s">
        <v>485</v>
      </c>
      <c r="G123" s="95" t="s">
        <v>515</v>
      </c>
      <c r="H123" s="11">
        <f t="shared" si="17"/>
        <v>1.82</v>
      </c>
      <c r="I123" s="95"/>
      <c r="J123" s="95"/>
      <c r="K123" s="95">
        <v>1.82</v>
      </c>
      <c r="L123" s="11">
        <f t="shared" si="24"/>
        <v>1.82</v>
      </c>
      <c r="M123" s="11">
        <f t="shared" si="25"/>
        <v>200</v>
      </c>
      <c r="N123" s="95"/>
      <c r="O123" s="95"/>
      <c r="P123" s="95"/>
      <c r="Q123" s="95"/>
      <c r="R123" s="95"/>
      <c r="S123" s="95"/>
      <c r="T123" s="95"/>
      <c r="U123" s="95"/>
      <c r="V123" s="95"/>
      <c r="W123" s="95"/>
      <c r="X123" s="95"/>
      <c r="Y123" s="95"/>
      <c r="Z123" s="95">
        <v>1.82</v>
      </c>
      <c r="AA123" s="95" t="s">
        <v>520</v>
      </c>
      <c r="AB123" s="95">
        <v>4.5</v>
      </c>
      <c r="AC123" s="95" t="s">
        <v>516</v>
      </c>
      <c r="AD123" s="95" t="s">
        <v>86</v>
      </c>
      <c r="AE123" s="95">
        <v>200</v>
      </c>
      <c r="AF123" s="70">
        <f t="shared" si="20"/>
        <v>200</v>
      </c>
      <c r="AG123" s="95"/>
      <c r="AH123" s="70">
        <v>18</v>
      </c>
      <c r="AI123" s="95"/>
      <c r="AJ123" s="70">
        <v>182</v>
      </c>
      <c r="AK123" s="95"/>
      <c r="AL123" s="70">
        <v>0</v>
      </c>
      <c r="AM123" s="95" t="s">
        <v>521</v>
      </c>
      <c r="AN123" s="95">
        <v>13677433168</v>
      </c>
      <c r="AO123" s="103"/>
      <c r="AP123" s="104"/>
      <c r="AQ123" s="105"/>
      <c r="AR123" s="106"/>
      <c r="AS123" s="106"/>
      <c r="AT123" s="106"/>
      <c r="AU123" s="106"/>
      <c r="AV123" s="106"/>
      <c r="AW123" s="106"/>
      <c r="AX123" s="106"/>
      <c r="AY123" s="106"/>
      <c r="AZ123" s="106"/>
      <c r="BA123" s="106"/>
      <c r="BB123" s="106"/>
      <c r="BC123" s="106"/>
      <c r="BD123" s="106"/>
      <c r="BE123" s="106"/>
      <c r="BF123" s="106"/>
      <c r="BG123" s="106"/>
      <c r="BH123" s="106"/>
      <c r="BI123" s="106"/>
      <c r="BJ123" s="106"/>
      <c r="BK123" s="106"/>
      <c r="BL123" s="106"/>
      <c r="BM123" s="106"/>
      <c r="BN123" s="106"/>
      <c r="BO123" s="106"/>
      <c r="BP123" s="106"/>
      <c r="BQ123" s="106"/>
      <c r="BR123" s="106"/>
      <c r="BS123" s="106"/>
      <c r="BT123" s="106"/>
      <c r="BU123" s="106"/>
      <c r="BV123" s="106"/>
      <c r="BW123" s="106"/>
      <c r="BX123" s="106"/>
      <c r="BY123" s="106"/>
      <c r="BZ123" s="106"/>
      <c r="CA123" s="106"/>
      <c r="CB123" s="106"/>
      <c r="CC123" s="106"/>
      <c r="CD123" s="106"/>
      <c r="CE123" s="106"/>
      <c r="CF123" s="106"/>
      <c r="CG123" s="106"/>
      <c r="CH123" s="106"/>
      <c r="CI123" s="106"/>
      <c r="CJ123" s="106"/>
      <c r="CK123" s="106"/>
      <c r="CL123" s="106"/>
      <c r="CM123" s="106"/>
      <c r="CN123" s="106"/>
      <c r="CO123" s="106"/>
      <c r="CP123" s="106"/>
      <c r="CQ123" s="106"/>
      <c r="CR123" s="106"/>
      <c r="CS123" s="106"/>
      <c r="CT123" s="106"/>
      <c r="CU123" s="106"/>
      <c r="CV123" s="106"/>
      <c r="CW123" s="106"/>
      <c r="CX123" s="106"/>
      <c r="CY123" s="106"/>
      <c r="CZ123" s="106"/>
      <c r="DA123" s="106"/>
      <c r="DB123" s="106"/>
      <c r="DC123" s="106"/>
      <c r="DD123" s="106"/>
      <c r="DE123" s="106"/>
      <c r="DF123" s="106"/>
      <c r="DG123" s="106"/>
      <c r="DH123" s="106"/>
      <c r="DI123" s="106"/>
      <c r="DJ123" s="106"/>
      <c r="DK123" s="106"/>
      <c r="DL123" s="106"/>
      <c r="DM123" s="106"/>
      <c r="DN123" s="106"/>
      <c r="DO123" s="106"/>
      <c r="DP123" s="106"/>
      <c r="DQ123" s="106"/>
      <c r="DR123" s="106"/>
      <c r="DS123" s="106"/>
      <c r="DT123" s="106"/>
      <c r="DU123" s="106"/>
      <c r="DV123" s="106"/>
      <c r="DW123" s="106"/>
      <c r="DX123" s="106"/>
      <c r="DY123" s="106"/>
      <c r="DZ123" s="106"/>
      <c r="EA123" s="106"/>
      <c r="EB123" s="106"/>
      <c r="EC123" s="106"/>
      <c r="ED123" s="106"/>
      <c r="EE123" s="106"/>
      <c r="EF123" s="106"/>
      <c r="EG123" s="106"/>
      <c r="EH123" s="106"/>
      <c r="EI123" s="106"/>
      <c r="EJ123" s="106"/>
      <c r="EK123" s="106"/>
      <c r="EL123" s="106"/>
      <c r="EM123" s="106"/>
      <c r="EN123" s="106"/>
      <c r="EO123" s="106"/>
      <c r="EP123" s="106"/>
      <c r="EQ123" s="106"/>
      <c r="ER123" s="106"/>
      <c r="ES123" s="106"/>
      <c r="ET123" s="106"/>
      <c r="EU123" s="106"/>
      <c r="EV123" s="106"/>
      <c r="EW123" s="106"/>
      <c r="EX123" s="106"/>
      <c r="EY123" s="106"/>
      <c r="EZ123" s="106"/>
      <c r="FA123" s="106"/>
      <c r="FB123" s="106"/>
      <c r="FC123" s="106"/>
      <c r="FD123" s="106"/>
      <c r="FE123" s="106"/>
      <c r="FF123" s="106"/>
      <c r="FG123" s="106"/>
      <c r="FH123" s="106"/>
      <c r="FI123" s="106"/>
      <c r="FJ123" s="106"/>
      <c r="FK123" s="106"/>
      <c r="FL123" s="106"/>
      <c r="FM123" s="106"/>
      <c r="FN123" s="106"/>
      <c r="FO123" s="106"/>
      <c r="FP123" s="106"/>
      <c r="FQ123" s="106"/>
      <c r="FR123" s="106"/>
      <c r="FS123" s="106"/>
      <c r="FT123" s="106"/>
      <c r="FU123" s="106"/>
      <c r="FV123" s="106"/>
      <c r="FW123" s="106"/>
      <c r="FX123" s="106"/>
      <c r="FY123" s="106"/>
      <c r="FZ123" s="106"/>
      <c r="GA123" s="106"/>
      <c r="GB123" s="106"/>
      <c r="GC123" s="106"/>
      <c r="GD123" s="106"/>
      <c r="GE123" s="106"/>
      <c r="GF123" s="106"/>
      <c r="GG123" s="106"/>
      <c r="GH123" s="106"/>
      <c r="GI123" s="106"/>
      <c r="GJ123" s="106"/>
      <c r="GK123" s="106"/>
      <c r="GL123" s="106"/>
      <c r="GM123" s="106"/>
      <c r="GN123" s="106"/>
      <c r="GO123" s="106"/>
      <c r="GP123" s="106"/>
      <c r="GQ123" s="106"/>
      <c r="GR123" s="106"/>
      <c r="GS123" s="106"/>
      <c r="GT123" s="106"/>
      <c r="GU123" s="106"/>
      <c r="GV123" s="106"/>
      <c r="GW123" s="106"/>
      <c r="GX123" s="106"/>
      <c r="GY123" s="106"/>
      <c r="GZ123" s="106"/>
      <c r="HA123" s="106"/>
      <c r="HB123" s="106"/>
      <c r="HC123" s="106"/>
      <c r="HD123" s="106"/>
      <c r="HE123" s="106"/>
      <c r="HF123" s="106"/>
      <c r="HG123" s="106"/>
      <c r="HH123" s="106"/>
      <c r="HI123" s="106"/>
      <c r="HJ123" s="106"/>
      <c r="HK123" s="106"/>
      <c r="HL123" s="106"/>
      <c r="HM123" s="106"/>
      <c r="HN123" s="106"/>
      <c r="HO123" s="106"/>
      <c r="HP123" s="106"/>
      <c r="HQ123" s="106"/>
      <c r="HR123" s="106"/>
      <c r="HS123" s="106"/>
      <c r="HT123" s="106"/>
      <c r="HU123" s="106"/>
      <c r="HV123" s="106"/>
      <c r="HW123" s="106"/>
      <c r="HX123" s="106"/>
      <c r="HY123" s="106"/>
      <c r="HZ123" s="106"/>
      <c r="IA123" s="106"/>
      <c r="IB123" s="106"/>
      <c r="IC123" s="106"/>
      <c r="ID123" s="106"/>
      <c r="IE123" s="106"/>
      <c r="IF123" s="106"/>
      <c r="IG123" s="106"/>
      <c r="IH123" s="106"/>
      <c r="II123" s="106"/>
      <c r="IJ123" s="106"/>
      <c r="IK123" s="106"/>
      <c r="IL123" s="106"/>
      <c r="IM123" s="106"/>
      <c r="IN123" s="106"/>
      <c r="IO123" s="106"/>
      <c r="IP123" s="106"/>
      <c r="IQ123" s="106"/>
      <c r="IR123" s="106"/>
    </row>
    <row r="124" spans="1:252" s="46" customFormat="1" ht="22.5" customHeight="1">
      <c r="A124" s="62">
        <v>116</v>
      </c>
      <c r="B124" s="95" t="s">
        <v>522</v>
      </c>
      <c r="C124" s="95" t="s">
        <v>30</v>
      </c>
      <c r="D124" s="95" t="s">
        <v>523</v>
      </c>
      <c r="E124" s="95" t="s">
        <v>520</v>
      </c>
      <c r="F124" s="95" t="s">
        <v>485</v>
      </c>
      <c r="G124" s="95" t="s">
        <v>524</v>
      </c>
      <c r="H124" s="11">
        <f t="shared" si="17"/>
        <v>1.278</v>
      </c>
      <c r="I124" s="95"/>
      <c r="J124" s="95"/>
      <c r="K124" s="95">
        <v>1.278</v>
      </c>
      <c r="L124" s="11">
        <f t="shared" si="24"/>
        <v>1.278</v>
      </c>
      <c r="M124" s="11">
        <f t="shared" si="25"/>
        <v>139</v>
      </c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>
        <v>1.278</v>
      </c>
      <c r="AA124" s="95" t="s">
        <v>519</v>
      </c>
      <c r="AB124" s="95">
        <v>4.5</v>
      </c>
      <c r="AC124" s="95" t="s">
        <v>516</v>
      </c>
      <c r="AD124" s="95" t="s">
        <v>86</v>
      </c>
      <c r="AE124" s="95">
        <v>139</v>
      </c>
      <c r="AF124" s="70">
        <f t="shared" si="20"/>
        <v>239</v>
      </c>
      <c r="AG124" s="95"/>
      <c r="AH124" s="70">
        <v>15</v>
      </c>
      <c r="AI124" s="95"/>
      <c r="AJ124" s="70">
        <v>224</v>
      </c>
      <c r="AK124" s="95"/>
      <c r="AL124" s="70">
        <v>0</v>
      </c>
      <c r="AM124" s="95" t="s">
        <v>525</v>
      </c>
      <c r="AN124" s="95">
        <v>15973999988</v>
      </c>
      <c r="AO124" s="103"/>
      <c r="AP124" s="104"/>
      <c r="AQ124" s="105"/>
      <c r="AR124" s="106"/>
      <c r="AS124" s="106"/>
      <c r="AT124" s="106"/>
      <c r="AU124" s="106"/>
      <c r="AV124" s="106"/>
      <c r="AW124" s="106"/>
      <c r="AX124" s="106"/>
      <c r="AY124" s="106"/>
      <c r="AZ124" s="106"/>
      <c r="BA124" s="106"/>
      <c r="BB124" s="106"/>
      <c r="BC124" s="106"/>
      <c r="BD124" s="106"/>
      <c r="BE124" s="106"/>
      <c r="BF124" s="106"/>
      <c r="BG124" s="106"/>
      <c r="BH124" s="106"/>
      <c r="BI124" s="106"/>
      <c r="BJ124" s="106"/>
      <c r="BK124" s="106"/>
      <c r="BL124" s="106"/>
      <c r="BM124" s="106"/>
      <c r="BN124" s="106"/>
      <c r="BO124" s="106"/>
      <c r="BP124" s="106"/>
      <c r="BQ124" s="106"/>
      <c r="BR124" s="106"/>
      <c r="BS124" s="106"/>
      <c r="BT124" s="106"/>
      <c r="BU124" s="106"/>
      <c r="BV124" s="106"/>
      <c r="BW124" s="106"/>
      <c r="BX124" s="106"/>
      <c r="BY124" s="106"/>
      <c r="BZ124" s="106"/>
      <c r="CA124" s="106"/>
      <c r="CB124" s="106"/>
      <c r="CC124" s="106"/>
      <c r="CD124" s="106"/>
      <c r="CE124" s="106"/>
      <c r="CF124" s="106"/>
      <c r="CG124" s="106"/>
      <c r="CH124" s="106"/>
      <c r="CI124" s="106"/>
      <c r="CJ124" s="106"/>
      <c r="CK124" s="106"/>
      <c r="CL124" s="106"/>
      <c r="CM124" s="106"/>
      <c r="CN124" s="106"/>
      <c r="CO124" s="106"/>
      <c r="CP124" s="106"/>
      <c r="CQ124" s="106"/>
      <c r="CR124" s="106"/>
      <c r="CS124" s="106"/>
      <c r="CT124" s="106"/>
      <c r="CU124" s="106"/>
      <c r="CV124" s="106"/>
      <c r="CW124" s="106"/>
      <c r="CX124" s="106"/>
      <c r="CY124" s="106"/>
      <c r="CZ124" s="106"/>
      <c r="DA124" s="106"/>
      <c r="DB124" s="106"/>
      <c r="DC124" s="106"/>
      <c r="DD124" s="106"/>
      <c r="DE124" s="106"/>
      <c r="DF124" s="106"/>
      <c r="DG124" s="106"/>
      <c r="DH124" s="106"/>
      <c r="DI124" s="106"/>
      <c r="DJ124" s="106"/>
      <c r="DK124" s="106"/>
      <c r="DL124" s="106"/>
      <c r="DM124" s="106"/>
      <c r="DN124" s="106"/>
      <c r="DO124" s="106"/>
      <c r="DP124" s="106"/>
      <c r="DQ124" s="106"/>
      <c r="DR124" s="106"/>
      <c r="DS124" s="106"/>
      <c r="DT124" s="106"/>
      <c r="DU124" s="106"/>
      <c r="DV124" s="106"/>
      <c r="DW124" s="106"/>
      <c r="DX124" s="106"/>
      <c r="DY124" s="106"/>
      <c r="DZ124" s="106"/>
      <c r="EA124" s="106"/>
      <c r="EB124" s="106"/>
      <c r="EC124" s="106"/>
      <c r="ED124" s="106"/>
      <c r="EE124" s="106"/>
      <c r="EF124" s="106"/>
      <c r="EG124" s="106"/>
      <c r="EH124" s="106"/>
      <c r="EI124" s="106"/>
      <c r="EJ124" s="106"/>
      <c r="EK124" s="106"/>
      <c r="EL124" s="106"/>
      <c r="EM124" s="106"/>
      <c r="EN124" s="106"/>
      <c r="EO124" s="106"/>
      <c r="EP124" s="106"/>
      <c r="EQ124" s="106"/>
      <c r="ER124" s="106"/>
      <c r="ES124" s="106"/>
      <c r="ET124" s="106"/>
      <c r="EU124" s="106"/>
      <c r="EV124" s="106"/>
      <c r="EW124" s="106"/>
      <c r="EX124" s="106"/>
      <c r="EY124" s="106"/>
      <c r="EZ124" s="106"/>
      <c r="FA124" s="106"/>
      <c r="FB124" s="106"/>
      <c r="FC124" s="106"/>
      <c r="FD124" s="106"/>
      <c r="FE124" s="106"/>
      <c r="FF124" s="106"/>
      <c r="FG124" s="106"/>
      <c r="FH124" s="106"/>
      <c r="FI124" s="106"/>
      <c r="FJ124" s="106"/>
      <c r="FK124" s="106"/>
      <c r="FL124" s="106"/>
      <c r="FM124" s="106"/>
      <c r="FN124" s="106"/>
      <c r="FO124" s="106"/>
      <c r="FP124" s="106"/>
      <c r="FQ124" s="106"/>
      <c r="FR124" s="106"/>
      <c r="FS124" s="106"/>
      <c r="FT124" s="106"/>
      <c r="FU124" s="106"/>
      <c r="FV124" s="106"/>
      <c r="FW124" s="106"/>
      <c r="FX124" s="106"/>
      <c r="FY124" s="106"/>
      <c r="FZ124" s="106"/>
      <c r="GA124" s="106"/>
      <c r="GB124" s="106"/>
      <c r="GC124" s="106"/>
      <c r="GD124" s="106"/>
      <c r="GE124" s="106"/>
      <c r="GF124" s="106"/>
      <c r="GG124" s="106"/>
      <c r="GH124" s="106"/>
      <c r="GI124" s="106"/>
      <c r="GJ124" s="106"/>
      <c r="GK124" s="106"/>
      <c r="GL124" s="106"/>
      <c r="GM124" s="106"/>
      <c r="GN124" s="106"/>
      <c r="GO124" s="106"/>
      <c r="GP124" s="106"/>
      <c r="GQ124" s="106"/>
      <c r="GR124" s="106"/>
      <c r="GS124" s="106"/>
      <c r="GT124" s="106"/>
      <c r="GU124" s="106"/>
      <c r="GV124" s="106"/>
      <c r="GW124" s="106"/>
      <c r="GX124" s="106"/>
      <c r="GY124" s="106"/>
      <c r="GZ124" s="106"/>
      <c r="HA124" s="106"/>
      <c r="HB124" s="106"/>
      <c r="HC124" s="106"/>
      <c r="HD124" s="106"/>
      <c r="HE124" s="106"/>
      <c r="HF124" s="106"/>
      <c r="HG124" s="106"/>
      <c r="HH124" s="106"/>
      <c r="HI124" s="106"/>
      <c r="HJ124" s="106"/>
      <c r="HK124" s="106"/>
      <c r="HL124" s="106"/>
      <c r="HM124" s="106"/>
      <c r="HN124" s="106"/>
      <c r="HO124" s="106"/>
      <c r="HP124" s="106"/>
      <c r="HQ124" s="106"/>
      <c r="HR124" s="106"/>
      <c r="HS124" s="106"/>
      <c r="HT124" s="106"/>
      <c r="HU124" s="106"/>
      <c r="HV124" s="106"/>
      <c r="HW124" s="106"/>
      <c r="HX124" s="106"/>
      <c r="HY124" s="106"/>
      <c r="HZ124" s="106"/>
      <c r="IA124" s="106"/>
      <c r="IB124" s="106"/>
      <c r="IC124" s="106"/>
      <c r="ID124" s="106"/>
      <c r="IE124" s="106"/>
      <c r="IF124" s="106"/>
      <c r="IG124" s="106"/>
      <c r="IH124" s="106"/>
      <c r="II124" s="106"/>
      <c r="IJ124" s="106"/>
      <c r="IK124" s="106"/>
      <c r="IL124" s="106"/>
      <c r="IM124" s="106"/>
      <c r="IN124" s="106"/>
      <c r="IO124" s="106"/>
      <c r="IP124" s="106"/>
      <c r="IQ124" s="106"/>
      <c r="IR124" s="106"/>
    </row>
    <row r="125" spans="1:42" s="45" customFormat="1" ht="24" customHeight="1">
      <c r="A125" s="60">
        <v>117</v>
      </c>
      <c r="B125" s="11" t="s">
        <v>526</v>
      </c>
      <c r="C125" s="61" t="s">
        <v>31</v>
      </c>
      <c r="D125" s="11" t="s">
        <v>527</v>
      </c>
      <c r="E125" s="11" t="s">
        <v>528</v>
      </c>
      <c r="F125" s="11" t="s">
        <v>75</v>
      </c>
      <c r="G125" s="11" t="s">
        <v>529</v>
      </c>
      <c r="H125" s="11">
        <f t="shared" si="17"/>
        <v>1.2</v>
      </c>
      <c r="I125" s="11">
        <v>0</v>
      </c>
      <c r="J125" s="11">
        <v>0</v>
      </c>
      <c r="K125" s="11">
        <v>1.2</v>
      </c>
      <c r="L125" s="11">
        <f t="shared" si="24"/>
        <v>1.2</v>
      </c>
      <c r="M125" s="11">
        <f t="shared" si="25"/>
        <v>96</v>
      </c>
      <c r="N125" s="11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11">
        <v>1.2</v>
      </c>
      <c r="AA125" s="11" t="s">
        <v>528</v>
      </c>
      <c r="AB125" s="11">
        <v>3.5</v>
      </c>
      <c r="AC125" s="65" t="s">
        <v>530</v>
      </c>
      <c r="AD125" s="98" t="s">
        <v>531</v>
      </c>
      <c r="AE125" s="99">
        <v>96</v>
      </c>
      <c r="AF125" s="70">
        <f t="shared" si="20"/>
        <v>96</v>
      </c>
      <c r="AG125" s="70"/>
      <c r="AH125" s="70">
        <v>12.8</v>
      </c>
      <c r="AI125" s="70"/>
      <c r="AJ125" s="70">
        <v>58</v>
      </c>
      <c r="AK125" s="101"/>
      <c r="AL125" s="70">
        <v>25.2</v>
      </c>
      <c r="AM125" s="102" t="s">
        <v>532</v>
      </c>
      <c r="AN125" s="100">
        <v>15399750077</v>
      </c>
      <c r="AO125" s="94"/>
      <c r="AP125" s="93"/>
    </row>
    <row r="126" spans="1:42" s="45" customFormat="1" ht="24" customHeight="1">
      <c r="A126" s="62">
        <v>118</v>
      </c>
      <c r="B126" s="11" t="s">
        <v>533</v>
      </c>
      <c r="C126" s="61" t="s">
        <v>31</v>
      </c>
      <c r="D126" s="11" t="s">
        <v>534</v>
      </c>
      <c r="E126" s="11" t="s">
        <v>535</v>
      </c>
      <c r="F126" s="11" t="s">
        <v>75</v>
      </c>
      <c r="G126" s="11" t="s">
        <v>536</v>
      </c>
      <c r="H126" s="11">
        <f t="shared" si="17"/>
        <v>2.3</v>
      </c>
      <c r="I126" s="11">
        <v>0</v>
      </c>
      <c r="J126" s="11">
        <v>0</v>
      </c>
      <c r="K126" s="11">
        <v>2.3</v>
      </c>
      <c r="L126" s="11">
        <f t="shared" si="24"/>
        <v>2.3</v>
      </c>
      <c r="M126" s="11">
        <f t="shared" si="25"/>
        <v>195.5</v>
      </c>
      <c r="N126" s="11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11">
        <v>2.3</v>
      </c>
      <c r="AA126" s="11" t="s">
        <v>535</v>
      </c>
      <c r="AB126" s="100">
        <v>4.5</v>
      </c>
      <c r="AC126" s="65" t="s">
        <v>530</v>
      </c>
      <c r="AD126" s="98" t="s">
        <v>537</v>
      </c>
      <c r="AE126" s="99">
        <v>195.5</v>
      </c>
      <c r="AF126" s="70">
        <f t="shared" si="20"/>
        <v>195.5</v>
      </c>
      <c r="AG126" s="70"/>
      <c r="AH126" s="70">
        <v>24.55</v>
      </c>
      <c r="AI126" s="70"/>
      <c r="AJ126" s="70">
        <v>122.65</v>
      </c>
      <c r="AK126" s="101"/>
      <c r="AL126" s="70">
        <v>48.3</v>
      </c>
      <c r="AM126" s="102" t="s">
        <v>532</v>
      </c>
      <c r="AN126" s="100">
        <v>15399750077</v>
      </c>
      <c r="AO126" s="94"/>
      <c r="AP126" s="93"/>
    </row>
    <row r="127" spans="1:42" s="45" customFormat="1" ht="24" customHeight="1">
      <c r="A127" s="60">
        <v>119</v>
      </c>
      <c r="B127" s="11" t="s">
        <v>538</v>
      </c>
      <c r="C127" s="61" t="s">
        <v>31</v>
      </c>
      <c r="D127" s="11" t="s">
        <v>539</v>
      </c>
      <c r="E127" s="11" t="s">
        <v>540</v>
      </c>
      <c r="F127" s="11" t="s">
        <v>75</v>
      </c>
      <c r="G127" s="11" t="s">
        <v>541</v>
      </c>
      <c r="H127" s="11">
        <f t="shared" si="17"/>
        <v>2.9</v>
      </c>
      <c r="I127" s="11">
        <v>0</v>
      </c>
      <c r="J127" s="11">
        <v>0</v>
      </c>
      <c r="K127" s="11">
        <v>2.9</v>
      </c>
      <c r="L127" s="11">
        <f t="shared" si="24"/>
        <v>2.9</v>
      </c>
      <c r="M127" s="11">
        <f t="shared" si="25"/>
        <v>246.5</v>
      </c>
      <c r="N127" s="11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11">
        <v>2.9</v>
      </c>
      <c r="AA127" s="11" t="s">
        <v>540</v>
      </c>
      <c r="AB127" s="100">
        <v>3.5</v>
      </c>
      <c r="AC127" s="65" t="s">
        <v>530</v>
      </c>
      <c r="AD127" s="98" t="s">
        <v>531</v>
      </c>
      <c r="AE127" s="99">
        <v>246.5</v>
      </c>
      <c r="AF127" s="70">
        <f t="shared" si="20"/>
        <v>246.5</v>
      </c>
      <c r="AG127" s="70"/>
      <c r="AH127" s="70">
        <v>30.94</v>
      </c>
      <c r="AI127" s="70"/>
      <c r="AJ127" s="70">
        <v>154.66</v>
      </c>
      <c r="AK127" s="101"/>
      <c r="AL127" s="70">
        <v>60.9</v>
      </c>
      <c r="AM127" s="102" t="s">
        <v>532</v>
      </c>
      <c r="AN127" s="100">
        <v>15399750077</v>
      </c>
      <c r="AO127" s="94"/>
      <c r="AP127" s="93"/>
    </row>
    <row r="128" spans="1:42" s="45" customFormat="1" ht="24" customHeight="1">
      <c r="A128" s="62">
        <v>120</v>
      </c>
      <c r="B128" s="11" t="s">
        <v>542</v>
      </c>
      <c r="C128" s="61" t="s">
        <v>31</v>
      </c>
      <c r="D128" s="11" t="s">
        <v>543</v>
      </c>
      <c r="E128" s="11" t="s">
        <v>544</v>
      </c>
      <c r="F128" s="11" t="s">
        <v>75</v>
      </c>
      <c r="G128" s="11" t="s">
        <v>545</v>
      </c>
      <c r="H128" s="11">
        <f t="shared" si="17"/>
        <v>1.9</v>
      </c>
      <c r="I128" s="11">
        <v>0</v>
      </c>
      <c r="J128" s="11">
        <v>0</v>
      </c>
      <c r="K128" s="11">
        <v>1.9</v>
      </c>
      <c r="L128" s="11">
        <f t="shared" si="24"/>
        <v>1.9</v>
      </c>
      <c r="M128" s="11">
        <f t="shared" si="25"/>
        <v>228</v>
      </c>
      <c r="N128" s="11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11">
        <v>1.9</v>
      </c>
      <c r="AA128" s="11" t="s">
        <v>544</v>
      </c>
      <c r="AB128" s="100">
        <v>4.5</v>
      </c>
      <c r="AC128" s="65" t="s">
        <v>530</v>
      </c>
      <c r="AD128" s="98" t="s">
        <v>537</v>
      </c>
      <c r="AE128" s="99">
        <v>228</v>
      </c>
      <c r="AF128" s="70">
        <f t="shared" si="20"/>
        <v>228.00000000000003</v>
      </c>
      <c r="AG128" s="70"/>
      <c r="AH128" s="70">
        <v>20.27</v>
      </c>
      <c r="AI128" s="70"/>
      <c r="AJ128" s="70">
        <v>167.83</v>
      </c>
      <c r="AK128" s="101"/>
      <c r="AL128" s="70">
        <v>39.9</v>
      </c>
      <c r="AM128" s="102" t="s">
        <v>532</v>
      </c>
      <c r="AN128" s="100">
        <v>15399750077</v>
      </c>
      <c r="AO128" s="94"/>
      <c r="AP128" s="93"/>
    </row>
    <row r="129" spans="1:42" s="45" customFormat="1" ht="24" customHeight="1">
      <c r="A129" s="60">
        <v>121</v>
      </c>
      <c r="B129" s="11" t="s">
        <v>546</v>
      </c>
      <c r="C129" s="61" t="s">
        <v>31</v>
      </c>
      <c r="D129" s="11" t="s">
        <v>547</v>
      </c>
      <c r="E129" s="11" t="s">
        <v>548</v>
      </c>
      <c r="F129" s="11" t="s">
        <v>75</v>
      </c>
      <c r="G129" s="11" t="s">
        <v>549</v>
      </c>
      <c r="H129" s="11">
        <f t="shared" si="17"/>
        <v>0.6</v>
      </c>
      <c r="I129" s="11">
        <v>0</v>
      </c>
      <c r="J129" s="11">
        <v>0</v>
      </c>
      <c r="K129" s="11">
        <v>0.6</v>
      </c>
      <c r="L129" s="11">
        <f t="shared" si="24"/>
        <v>0.6</v>
      </c>
      <c r="M129" s="11">
        <f t="shared" si="25"/>
        <v>48</v>
      </c>
      <c r="N129" s="11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11">
        <v>0.6</v>
      </c>
      <c r="AA129" s="11" t="s">
        <v>548</v>
      </c>
      <c r="AB129" s="100">
        <v>3.5</v>
      </c>
      <c r="AC129" s="65" t="s">
        <v>530</v>
      </c>
      <c r="AD129" s="98" t="s">
        <v>537</v>
      </c>
      <c r="AE129" s="99">
        <v>48</v>
      </c>
      <c r="AF129" s="70">
        <f t="shared" si="20"/>
        <v>48</v>
      </c>
      <c r="AG129" s="70"/>
      <c r="AH129" s="70">
        <v>6.4</v>
      </c>
      <c r="AI129" s="70"/>
      <c r="AJ129" s="70">
        <v>29</v>
      </c>
      <c r="AK129" s="101"/>
      <c r="AL129" s="70">
        <v>12.6</v>
      </c>
      <c r="AM129" s="102" t="s">
        <v>532</v>
      </c>
      <c r="AN129" s="100">
        <v>15399750077</v>
      </c>
      <c r="AO129" s="94"/>
      <c r="AP129" s="93"/>
    </row>
    <row r="130" spans="1:42" s="45" customFormat="1" ht="24" customHeight="1">
      <c r="A130" s="62">
        <v>122</v>
      </c>
      <c r="B130" s="11" t="s">
        <v>550</v>
      </c>
      <c r="C130" s="61" t="s">
        <v>31</v>
      </c>
      <c r="D130" s="11" t="s">
        <v>551</v>
      </c>
      <c r="E130" s="11" t="s">
        <v>552</v>
      </c>
      <c r="F130" s="11" t="s">
        <v>75</v>
      </c>
      <c r="G130" s="11" t="s">
        <v>553</v>
      </c>
      <c r="H130" s="11">
        <f t="shared" si="17"/>
        <v>1.5</v>
      </c>
      <c r="I130" s="11">
        <v>0</v>
      </c>
      <c r="J130" s="11">
        <v>0</v>
      </c>
      <c r="K130" s="11">
        <v>1.5</v>
      </c>
      <c r="L130" s="11">
        <f t="shared" si="24"/>
        <v>1.5</v>
      </c>
      <c r="M130" s="11">
        <f t="shared" si="25"/>
        <v>130.5</v>
      </c>
      <c r="N130" s="11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11">
        <v>1.5</v>
      </c>
      <c r="AA130" s="11" t="s">
        <v>552</v>
      </c>
      <c r="AB130" s="100">
        <v>4.5</v>
      </c>
      <c r="AC130" s="65" t="s">
        <v>530</v>
      </c>
      <c r="AD130" s="98" t="s">
        <v>537</v>
      </c>
      <c r="AE130" s="99">
        <v>130.5</v>
      </c>
      <c r="AF130" s="70">
        <f t="shared" si="20"/>
        <v>130.5</v>
      </c>
      <c r="AG130" s="70"/>
      <c r="AH130" s="70">
        <v>16.01</v>
      </c>
      <c r="AI130" s="70"/>
      <c r="AJ130" s="70">
        <v>82.99</v>
      </c>
      <c r="AK130" s="101"/>
      <c r="AL130" s="70">
        <v>31.5</v>
      </c>
      <c r="AM130" s="102" t="s">
        <v>532</v>
      </c>
      <c r="AN130" s="100">
        <v>15399750077</v>
      </c>
      <c r="AO130" s="94"/>
      <c r="AP130" s="93"/>
    </row>
    <row r="131" spans="1:42" s="45" customFormat="1" ht="24" customHeight="1">
      <c r="A131" s="60">
        <v>123</v>
      </c>
      <c r="B131" s="11" t="s">
        <v>554</v>
      </c>
      <c r="C131" s="61" t="s">
        <v>31</v>
      </c>
      <c r="D131" s="11" t="s">
        <v>527</v>
      </c>
      <c r="E131" s="11" t="s">
        <v>555</v>
      </c>
      <c r="F131" s="11" t="s">
        <v>75</v>
      </c>
      <c r="G131" s="11" t="s">
        <v>556</v>
      </c>
      <c r="H131" s="11">
        <f t="shared" si="17"/>
        <v>1.4</v>
      </c>
      <c r="I131" s="11">
        <v>0</v>
      </c>
      <c r="J131" s="11">
        <v>0</v>
      </c>
      <c r="K131" s="11">
        <v>1.4</v>
      </c>
      <c r="L131" s="11">
        <f aca="true" t="shared" si="26" ref="L131:L157">N131+T131+Z131</f>
        <v>1.4</v>
      </c>
      <c r="M131" s="11">
        <f aca="true" t="shared" si="27" ref="M131:M157">S131+Y131+AE131</f>
        <v>112</v>
      </c>
      <c r="N131" s="11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11">
        <v>1.4</v>
      </c>
      <c r="AA131" s="11" t="s">
        <v>555</v>
      </c>
      <c r="AB131" s="100">
        <v>3.5</v>
      </c>
      <c r="AC131" s="65" t="s">
        <v>530</v>
      </c>
      <c r="AD131" s="98" t="s">
        <v>537</v>
      </c>
      <c r="AE131" s="99">
        <v>112</v>
      </c>
      <c r="AF131" s="70">
        <f t="shared" si="20"/>
        <v>112</v>
      </c>
      <c r="AG131" s="70"/>
      <c r="AH131" s="70">
        <v>14.94</v>
      </c>
      <c r="AI131" s="70"/>
      <c r="AJ131" s="70">
        <v>67.66</v>
      </c>
      <c r="AK131" s="101"/>
      <c r="AL131" s="70">
        <v>29.4</v>
      </c>
      <c r="AM131" s="102" t="s">
        <v>532</v>
      </c>
      <c r="AN131" s="100">
        <v>15399750077</v>
      </c>
      <c r="AO131" s="94"/>
      <c r="AP131" s="93"/>
    </row>
    <row r="132" spans="1:42" s="45" customFormat="1" ht="24" customHeight="1">
      <c r="A132" s="62">
        <v>124</v>
      </c>
      <c r="B132" s="11" t="s">
        <v>557</v>
      </c>
      <c r="C132" s="61" t="s">
        <v>31</v>
      </c>
      <c r="D132" s="11" t="s">
        <v>527</v>
      </c>
      <c r="E132" s="11" t="s">
        <v>558</v>
      </c>
      <c r="F132" s="11" t="s">
        <v>75</v>
      </c>
      <c r="G132" s="11" t="s">
        <v>559</v>
      </c>
      <c r="H132" s="11">
        <f t="shared" si="17"/>
        <v>1.2</v>
      </c>
      <c r="I132" s="11">
        <v>0</v>
      </c>
      <c r="J132" s="11">
        <v>0</v>
      </c>
      <c r="K132" s="11">
        <v>1.2</v>
      </c>
      <c r="L132" s="11">
        <f t="shared" si="26"/>
        <v>1.2</v>
      </c>
      <c r="M132" s="11">
        <f t="shared" si="27"/>
        <v>96</v>
      </c>
      <c r="N132" s="11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11">
        <v>1.2</v>
      </c>
      <c r="AA132" s="11" t="s">
        <v>558</v>
      </c>
      <c r="AB132" s="100">
        <v>3.5</v>
      </c>
      <c r="AC132" s="65" t="s">
        <v>530</v>
      </c>
      <c r="AD132" s="98" t="s">
        <v>531</v>
      </c>
      <c r="AE132" s="99">
        <v>96</v>
      </c>
      <c r="AF132" s="70">
        <f t="shared" si="20"/>
        <v>96</v>
      </c>
      <c r="AG132" s="70"/>
      <c r="AH132" s="70">
        <v>12.8</v>
      </c>
      <c r="AI132" s="70"/>
      <c r="AJ132" s="70">
        <v>58</v>
      </c>
      <c r="AK132" s="101"/>
      <c r="AL132" s="70">
        <v>25.2</v>
      </c>
      <c r="AM132" s="102" t="s">
        <v>532</v>
      </c>
      <c r="AN132" s="100">
        <v>15399750077</v>
      </c>
      <c r="AO132" s="94"/>
      <c r="AP132" s="93"/>
    </row>
    <row r="133" spans="1:42" s="45" customFormat="1" ht="24" customHeight="1">
      <c r="A133" s="60">
        <v>125</v>
      </c>
      <c r="B133" s="11" t="s">
        <v>560</v>
      </c>
      <c r="C133" s="61" t="s">
        <v>31</v>
      </c>
      <c r="D133" s="11" t="s">
        <v>561</v>
      </c>
      <c r="E133" s="11" t="s">
        <v>562</v>
      </c>
      <c r="F133" s="11" t="s">
        <v>75</v>
      </c>
      <c r="G133" s="11" t="s">
        <v>563</v>
      </c>
      <c r="H133" s="11">
        <f t="shared" si="17"/>
        <v>1.7</v>
      </c>
      <c r="I133" s="11">
        <v>0</v>
      </c>
      <c r="J133" s="11">
        <v>0</v>
      </c>
      <c r="K133" s="11">
        <v>1.7</v>
      </c>
      <c r="L133" s="11">
        <f t="shared" si="26"/>
        <v>1.7</v>
      </c>
      <c r="M133" s="11">
        <f t="shared" si="27"/>
        <v>136</v>
      </c>
      <c r="N133" s="11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11">
        <v>1.7</v>
      </c>
      <c r="AA133" s="11" t="s">
        <v>562</v>
      </c>
      <c r="AB133" s="100">
        <v>3.5</v>
      </c>
      <c r="AC133" s="65" t="s">
        <v>530</v>
      </c>
      <c r="AD133" s="98" t="s">
        <v>537</v>
      </c>
      <c r="AE133" s="72">
        <v>136</v>
      </c>
      <c r="AF133" s="70">
        <f t="shared" si="20"/>
        <v>136</v>
      </c>
      <c r="AG133" s="70"/>
      <c r="AH133" s="70">
        <v>18.14</v>
      </c>
      <c r="AI133" s="70"/>
      <c r="AJ133" s="70">
        <v>82.16</v>
      </c>
      <c r="AK133" s="101"/>
      <c r="AL133" s="70">
        <v>35.7</v>
      </c>
      <c r="AM133" s="102" t="s">
        <v>532</v>
      </c>
      <c r="AN133" s="100">
        <v>15399750077</v>
      </c>
      <c r="AO133" s="94"/>
      <c r="AP133" s="93"/>
    </row>
    <row r="134" spans="1:42" s="45" customFormat="1" ht="24" customHeight="1">
      <c r="A134" s="62">
        <v>126</v>
      </c>
      <c r="B134" s="11" t="s">
        <v>564</v>
      </c>
      <c r="C134" s="61" t="s">
        <v>31</v>
      </c>
      <c r="D134" s="11" t="s">
        <v>565</v>
      </c>
      <c r="E134" s="11" t="s">
        <v>566</v>
      </c>
      <c r="F134" s="11" t="s">
        <v>75</v>
      </c>
      <c r="G134" s="11" t="s">
        <v>567</v>
      </c>
      <c r="H134" s="11">
        <f t="shared" si="17"/>
        <v>0.8</v>
      </c>
      <c r="I134" s="11">
        <v>0</v>
      </c>
      <c r="J134" s="11">
        <v>0</v>
      </c>
      <c r="K134" s="11">
        <v>0.8</v>
      </c>
      <c r="L134" s="11">
        <f t="shared" si="26"/>
        <v>0.8</v>
      </c>
      <c r="M134" s="11">
        <f t="shared" si="27"/>
        <v>64</v>
      </c>
      <c r="N134" s="11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11">
        <v>0.8</v>
      </c>
      <c r="AA134" s="11" t="s">
        <v>566</v>
      </c>
      <c r="AB134" s="100">
        <v>3.5</v>
      </c>
      <c r="AC134" s="65" t="s">
        <v>530</v>
      </c>
      <c r="AD134" s="98" t="s">
        <v>537</v>
      </c>
      <c r="AE134" s="72">
        <v>64</v>
      </c>
      <c r="AF134" s="70">
        <f t="shared" si="20"/>
        <v>64</v>
      </c>
      <c r="AG134" s="70"/>
      <c r="AH134" s="70">
        <v>8.54</v>
      </c>
      <c r="AI134" s="70"/>
      <c r="AJ134" s="70">
        <v>38.66</v>
      </c>
      <c r="AK134" s="101"/>
      <c r="AL134" s="70">
        <v>16.8</v>
      </c>
      <c r="AM134" s="102" t="s">
        <v>532</v>
      </c>
      <c r="AN134" s="100">
        <v>15399750077</v>
      </c>
      <c r="AO134" s="94"/>
      <c r="AP134" s="93"/>
    </row>
    <row r="135" spans="1:42" s="45" customFormat="1" ht="24" customHeight="1">
      <c r="A135" s="60">
        <v>127</v>
      </c>
      <c r="B135" s="11" t="s">
        <v>568</v>
      </c>
      <c r="C135" s="61" t="s">
        <v>31</v>
      </c>
      <c r="D135" s="11" t="s">
        <v>534</v>
      </c>
      <c r="E135" s="11" t="s">
        <v>569</v>
      </c>
      <c r="F135" s="11" t="s">
        <v>75</v>
      </c>
      <c r="G135" s="11" t="s">
        <v>570</v>
      </c>
      <c r="H135" s="11">
        <f t="shared" si="17"/>
        <v>1</v>
      </c>
      <c r="I135" s="11">
        <v>0</v>
      </c>
      <c r="J135" s="11">
        <v>0</v>
      </c>
      <c r="K135" s="11">
        <v>1</v>
      </c>
      <c r="L135" s="11">
        <f t="shared" si="26"/>
        <v>1</v>
      </c>
      <c r="M135" s="11">
        <f t="shared" si="27"/>
        <v>85</v>
      </c>
      <c r="N135" s="11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11">
        <v>1</v>
      </c>
      <c r="AA135" s="11" t="s">
        <v>569</v>
      </c>
      <c r="AB135" s="100">
        <v>4.5</v>
      </c>
      <c r="AC135" s="65" t="s">
        <v>530</v>
      </c>
      <c r="AD135" s="98" t="s">
        <v>531</v>
      </c>
      <c r="AE135" s="99">
        <v>85</v>
      </c>
      <c r="AF135" s="70">
        <f t="shared" si="20"/>
        <v>85</v>
      </c>
      <c r="AG135" s="70"/>
      <c r="AH135" s="70">
        <v>10.67</v>
      </c>
      <c r="AI135" s="70"/>
      <c r="AJ135" s="70">
        <v>53.33</v>
      </c>
      <c r="AK135" s="101"/>
      <c r="AL135" s="70">
        <v>21</v>
      </c>
      <c r="AM135" s="102" t="s">
        <v>532</v>
      </c>
      <c r="AN135" s="100">
        <v>15399750077</v>
      </c>
      <c r="AO135" s="94"/>
      <c r="AP135" s="93"/>
    </row>
    <row r="136" spans="1:42" s="45" customFormat="1" ht="24" customHeight="1">
      <c r="A136" s="62">
        <v>128</v>
      </c>
      <c r="B136" s="11" t="s">
        <v>571</v>
      </c>
      <c r="C136" s="61" t="s">
        <v>31</v>
      </c>
      <c r="D136" s="11" t="s">
        <v>534</v>
      </c>
      <c r="E136" s="11" t="s">
        <v>572</v>
      </c>
      <c r="F136" s="11" t="s">
        <v>75</v>
      </c>
      <c r="G136" s="11" t="s">
        <v>573</v>
      </c>
      <c r="H136" s="11">
        <f t="shared" si="17"/>
        <v>1.4</v>
      </c>
      <c r="I136" s="11">
        <v>0</v>
      </c>
      <c r="J136" s="11">
        <v>0</v>
      </c>
      <c r="K136" s="11">
        <v>1.4</v>
      </c>
      <c r="L136" s="11">
        <f t="shared" si="26"/>
        <v>1.4</v>
      </c>
      <c r="M136" s="11">
        <f t="shared" si="27"/>
        <v>112</v>
      </c>
      <c r="N136" s="11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11">
        <v>1.4</v>
      </c>
      <c r="AA136" s="11" t="s">
        <v>572</v>
      </c>
      <c r="AB136" s="100">
        <v>3.5</v>
      </c>
      <c r="AC136" s="65" t="s">
        <v>530</v>
      </c>
      <c r="AD136" s="98" t="s">
        <v>531</v>
      </c>
      <c r="AE136" s="99">
        <v>112</v>
      </c>
      <c r="AF136" s="70">
        <f t="shared" si="20"/>
        <v>112</v>
      </c>
      <c r="AG136" s="70"/>
      <c r="AH136" s="70">
        <v>14.94</v>
      </c>
      <c r="AI136" s="70"/>
      <c r="AJ136" s="70">
        <v>67.66</v>
      </c>
      <c r="AK136" s="101"/>
      <c r="AL136" s="70">
        <v>29.4</v>
      </c>
      <c r="AM136" s="102" t="s">
        <v>532</v>
      </c>
      <c r="AN136" s="100">
        <v>15399750077</v>
      </c>
      <c r="AO136" s="94"/>
      <c r="AP136" s="93"/>
    </row>
    <row r="137" spans="1:42" s="45" customFormat="1" ht="24" customHeight="1">
      <c r="A137" s="60">
        <v>129</v>
      </c>
      <c r="B137" s="11" t="s">
        <v>574</v>
      </c>
      <c r="C137" s="61" t="s">
        <v>31</v>
      </c>
      <c r="D137" s="11" t="s">
        <v>575</v>
      </c>
      <c r="E137" s="11" t="s">
        <v>576</v>
      </c>
      <c r="F137" s="11" t="s">
        <v>75</v>
      </c>
      <c r="G137" s="11" t="s">
        <v>577</v>
      </c>
      <c r="H137" s="11">
        <f t="shared" si="17"/>
        <v>5.3</v>
      </c>
      <c r="I137" s="11">
        <v>0</v>
      </c>
      <c r="J137" s="11">
        <v>0</v>
      </c>
      <c r="K137" s="11">
        <v>5.3</v>
      </c>
      <c r="L137" s="11">
        <f t="shared" si="26"/>
        <v>5.3</v>
      </c>
      <c r="M137" s="11">
        <f t="shared" si="27"/>
        <v>450.05</v>
      </c>
      <c r="N137" s="11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11">
        <v>5.3</v>
      </c>
      <c r="AA137" s="11" t="s">
        <v>576</v>
      </c>
      <c r="AB137" s="100">
        <v>4.5</v>
      </c>
      <c r="AC137" s="65" t="s">
        <v>530</v>
      </c>
      <c r="AD137" s="98" t="s">
        <v>537</v>
      </c>
      <c r="AE137" s="99">
        <v>450.05</v>
      </c>
      <c r="AF137" s="70">
        <f t="shared" si="20"/>
        <v>450.05</v>
      </c>
      <c r="AG137" s="70"/>
      <c r="AH137" s="70">
        <v>56.55</v>
      </c>
      <c r="AI137" s="70"/>
      <c r="AJ137" s="70">
        <v>282.2</v>
      </c>
      <c r="AK137" s="101"/>
      <c r="AL137" s="70">
        <v>111.3</v>
      </c>
      <c r="AM137" s="102" t="s">
        <v>532</v>
      </c>
      <c r="AN137" s="100">
        <v>15399750077</v>
      </c>
      <c r="AO137" s="94"/>
      <c r="AP137" s="93"/>
    </row>
    <row r="138" spans="1:42" s="45" customFormat="1" ht="24" customHeight="1">
      <c r="A138" s="62">
        <v>130</v>
      </c>
      <c r="B138" s="11" t="s">
        <v>578</v>
      </c>
      <c r="C138" s="61" t="s">
        <v>31</v>
      </c>
      <c r="D138" s="11" t="s">
        <v>561</v>
      </c>
      <c r="E138" s="11" t="s">
        <v>579</v>
      </c>
      <c r="F138" s="11" t="s">
        <v>75</v>
      </c>
      <c r="G138" s="11" t="s">
        <v>580</v>
      </c>
      <c r="H138" s="11">
        <f aca="true" t="shared" si="28" ref="H138:H149">SUM(I138:K138)</f>
        <v>1.5</v>
      </c>
      <c r="I138" s="11">
        <v>0</v>
      </c>
      <c r="J138" s="11">
        <v>0</v>
      </c>
      <c r="K138" s="11">
        <v>1.5</v>
      </c>
      <c r="L138" s="11">
        <f t="shared" si="26"/>
        <v>1.5</v>
      </c>
      <c r="M138" s="11">
        <f t="shared" si="27"/>
        <v>192.19</v>
      </c>
      <c r="N138" s="11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11">
        <v>1.5</v>
      </c>
      <c r="AA138" s="11" t="s">
        <v>579</v>
      </c>
      <c r="AB138" s="100">
        <v>3.5</v>
      </c>
      <c r="AC138" s="65" t="s">
        <v>530</v>
      </c>
      <c r="AD138" s="98" t="s">
        <v>531</v>
      </c>
      <c r="AE138" s="99">
        <v>192.19</v>
      </c>
      <c r="AF138" s="70">
        <f aca="true" t="shared" si="29" ref="AF138:AF149">SUM(AG138:AL138)</f>
        <v>192.19</v>
      </c>
      <c r="AG138" s="70"/>
      <c r="AH138" s="70">
        <v>16.01</v>
      </c>
      <c r="AI138" s="70"/>
      <c r="AJ138" s="70">
        <v>144.68</v>
      </c>
      <c r="AK138" s="101"/>
      <c r="AL138" s="70">
        <v>31.5</v>
      </c>
      <c r="AM138" s="102" t="s">
        <v>532</v>
      </c>
      <c r="AN138" s="100">
        <v>15399750077</v>
      </c>
      <c r="AO138" s="94"/>
      <c r="AP138" s="93"/>
    </row>
    <row r="139" spans="1:42" s="45" customFormat="1" ht="24" customHeight="1">
      <c r="A139" s="60">
        <v>131</v>
      </c>
      <c r="B139" s="11" t="s">
        <v>581</v>
      </c>
      <c r="C139" s="61" t="s">
        <v>31</v>
      </c>
      <c r="D139" s="11" t="s">
        <v>547</v>
      </c>
      <c r="E139" s="11" t="s">
        <v>582</v>
      </c>
      <c r="F139" s="11" t="s">
        <v>75</v>
      </c>
      <c r="G139" s="11" t="s">
        <v>583</v>
      </c>
      <c r="H139" s="11">
        <f t="shared" si="28"/>
        <v>0.6</v>
      </c>
      <c r="I139" s="11">
        <v>0</v>
      </c>
      <c r="J139" s="11">
        <v>0</v>
      </c>
      <c r="K139" s="11">
        <v>0.6</v>
      </c>
      <c r="L139" s="11">
        <f t="shared" si="26"/>
        <v>0.6</v>
      </c>
      <c r="M139" s="11">
        <f t="shared" si="27"/>
        <v>48</v>
      </c>
      <c r="N139" s="11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11">
        <v>0.6</v>
      </c>
      <c r="AA139" s="11" t="s">
        <v>582</v>
      </c>
      <c r="AB139" s="100">
        <v>3.5</v>
      </c>
      <c r="AC139" s="65" t="s">
        <v>530</v>
      </c>
      <c r="AD139" s="98" t="s">
        <v>537</v>
      </c>
      <c r="AE139" s="99">
        <v>48</v>
      </c>
      <c r="AF139" s="70">
        <f t="shared" si="29"/>
        <v>48</v>
      </c>
      <c r="AG139" s="70"/>
      <c r="AH139" s="70">
        <v>6.4</v>
      </c>
      <c r="AI139" s="70"/>
      <c r="AJ139" s="70">
        <v>29</v>
      </c>
      <c r="AK139" s="101"/>
      <c r="AL139" s="70">
        <v>12.6</v>
      </c>
      <c r="AM139" s="102" t="s">
        <v>532</v>
      </c>
      <c r="AN139" s="100">
        <v>15399750077</v>
      </c>
      <c r="AO139" s="94"/>
      <c r="AP139" s="93"/>
    </row>
    <row r="140" spans="1:42" s="45" customFormat="1" ht="24" customHeight="1">
      <c r="A140" s="62">
        <v>132</v>
      </c>
      <c r="B140" s="11" t="s">
        <v>584</v>
      </c>
      <c r="C140" s="61" t="s">
        <v>31</v>
      </c>
      <c r="D140" s="11" t="s">
        <v>585</v>
      </c>
      <c r="E140" s="11" t="s">
        <v>586</v>
      </c>
      <c r="F140" s="11" t="s">
        <v>75</v>
      </c>
      <c r="G140" s="11" t="s">
        <v>587</v>
      </c>
      <c r="H140" s="11">
        <f t="shared" si="28"/>
        <v>1.3</v>
      </c>
      <c r="I140" s="11">
        <v>0</v>
      </c>
      <c r="J140" s="11">
        <v>0</v>
      </c>
      <c r="K140" s="11">
        <v>1.3</v>
      </c>
      <c r="L140" s="11">
        <f t="shared" si="26"/>
        <v>1.3</v>
      </c>
      <c r="M140" s="11">
        <f t="shared" si="27"/>
        <v>166.53</v>
      </c>
      <c r="N140" s="11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11">
        <v>1.3</v>
      </c>
      <c r="AA140" s="11" t="s">
        <v>586</v>
      </c>
      <c r="AB140" s="100">
        <v>3.5</v>
      </c>
      <c r="AC140" s="65" t="s">
        <v>530</v>
      </c>
      <c r="AD140" s="98" t="s">
        <v>531</v>
      </c>
      <c r="AE140" s="99">
        <v>166.53</v>
      </c>
      <c r="AF140" s="70">
        <f t="shared" si="29"/>
        <v>252.45000000000002</v>
      </c>
      <c r="AG140" s="70"/>
      <c r="AH140" s="70">
        <v>117.42</v>
      </c>
      <c r="AI140" s="70"/>
      <c r="AJ140" s="70">
        <v>6.01</v>
      </c>
      <c r="AK140" s="101"/>
      <c r="AL140" s="70">
        <v>129.02</v>
      </c>
      <c r="AM140" s="102" t="s">
        <v>532</v>
      </c>
      <c r="AN140" s="100">
        <v>15399750077</v>
      </c>
      <c r="AO140" s="94"/>
      <c r="AP140" s="93"/>
    </row>
    <row r="141" spans="1:42" s="45" customFormat="1" ht="24" customHeight="1">
      <c r="A141" s="60">
        <v>133</v>
      </c>
      <c r="B141" s="11" t="s">
        <v>588</v>
      </c>
      <c r="C141" s="61" t="s">
        <v>31</v>
      </c>
      <c r="D141" s="11" t="s">
        <v>589</v>
      </c>
      <c r="E141" s="11" t="s">
        <v>590</v>
      </c>
      <c r="F141" s="11" t="s">
        <v>75</v>
      </c>
      <c r="G141" s="11" t="s">
        <v>591</v>
      </c>
      <c r="H141" s="11">
        <f t="shared" si="28"/>
        <v>0.8</v>
      </c>
      <c r="I141" s="11">
        <v>0</v>
      </c>
      <c r="J141" s="11">
        <v>0</v>
      </c>
      <c r="K141" s="11">
        <v>0.8</v>
      </c>
      <c r="L141" s="11">
        <f t="shared" si="26"/>
        <v>0.8</v>
      </c>
      <c r="M141" s="11">
        <f t="shared" si="27"/>
        <v>64</v>
      </c>
      <c r="N141" s="11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11">
        <v>0.8</v>
      </c>
      <c r="AA141" s="11" t="s">
        <v>590</v>
      </c>
      <c r="AB141" s="100">
        <v>3.5</v>
      </c>
      <c r="AC141" s="65" t="s">
        <v>530</v>
      </c>
      <c r="AD141" s="98" t="s">
        <v>537</v>
      </c>
      <c r="AE141" s="99">
        <v>64</v>
      </c>
      <c r="AF141" s="70">
        <f t="shared" si="29"/>
        <v>64</v>
      </c>
      <c r="AG141" s="70"/>
      <c r="AH141" s="70">
        <v>8.54</v>
      </c>
      <c r="AI141" s="70"/>
      <c r="AJ141" s="70">
        <v>38.66</v>
      </c>
      <c r="AK141" s="101"/>
      <c r="AL141" s="70">
        <v>16.8</v>
      </c>
      <c r="AM141" s="102" t="s">
        <v>532</v>
      </c>
      <c r="AN141" s="100">
        <v>15399750077</v>
      </c>
      <c r="AO141" s="94"/>
      <c r="AP141" s="93"/>
    </row>
    <row r="142" spans="1:42" s="45" customFormat="1" ht="24" customHeight="1">
      <c r="A142" s="62">
        <v>134</v>
      </c>
      <c r="B142" s="11" t="s">
        <v>592</v>
      </c>
      <c r="C142" s="61" t="s">
        <v>31</v>
      </c>
      <c r="D142" s="11" t="s">
        <v>565</v>
      </c>
      <c r="E142" s="11" t="s">
        <v>593</v>
      </c>
      <c r="F142" s="11" t="s">
        <v>75</v>
      </c>
      <c r="G142" s="11" t="s">
        <v>594</v>
      </c>
      <c r="H142" s="11">
        <f t="shared" si="28"/>
        <v>2</v>
      </c>
      <c r="I142" s="11">
        <v>0</v>
      </c>
      <c r="J142" s="11">
        <v>0</v>
      </c>
      <c r="K142" s="11">
        <v>2</v>
      </c>
      <c r="L142" s="11">
        <f t="shared" si="26"/>
        <v>2</v>
      </c>
      <c r="M142" s="11">
        <f t="shared" si="27"/>
        <v>160</v>
      </c>
      <c r="N142" s="11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11">
        <v>2</v>
      </c>
      <c r="AA142" s="11" t="s">
        <v>593</v>
      </c>
      <c r="AB142" s="100">
        <v>3.5</v>
      </c>
      <c r="AC142" s="65" t="s">
        <v>530</v>
      </c>
      <c r="AD142" s="98" t="s">
        <v>537</v>
      </c>
      <c r="AE142" s="99">
        <v>160</v>
      </c>
      <c r="AF142" s="70">
        <f t="shared" si="29"/>
        <v>160</v>
      </c>
      <c r="AG142" s="70"/>
      <c r="AH142" s="70">
        <v>21.34</v>
      </c>
      <c r="AI142" s="70"/>
      <c r="AJ142" s="70">
        <v>96.66</v>
      </c>
      <c r="AK142" s="101"/>
      <c r="AL142" s="70">
        <v>42</v>
      </c>
      <c r="AM142" s="102" t="s">
        <v>532</v>
      </c>
      <c r="AN142" s="100">
        <v>15399750077</v>
      </c>
      <c r="AO142" s="94"/>
      <c r="AP142" s="93"/>
    </row>
    <row r="143" spans="1:42" s="45" customFormat="1" ht="24" customHeight="1">
      <c r="A143" s="60">
        <v>135</v>
      </c>
      <c r="B143" s="11" t="s">
        <v>595</v>
      </c>
      <c r="C143" s="61" t="s">
        <v>31</v>
      </c>
      <c r="D143" s="11" t="s">
        <v>527</v>
      </c>
      <c r="E143" s="11" t="s">
        <v>596</v>
      </c>
      <c r="F143" s="11" t="s">
        <v>75</v>
      </c>
      <c r="G143" s="11" t="s">
        <v>597</v>
      </c>
      <c r="H143" s="11">
        <f t="shared" si="28"/>
        <v>1.3</v>
      </c>
      <c r="I143" s="11">
        <v>0</v>
      </c>
      <c r="J143" s="11">
        <v>0</v>
      </c>
      <c r="K143" s="11">
        <v>1.3</v>
      </c>
      <c r="L143" s="11">
        <f t="shared" si="26"/>
        <v>1.3</v>
      </c>
      <c r="M143" s="11">
        <f t="shared" si="27"/>
        <v>166.53</v>
      </c>
      <c r="N143" s="11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11">
        <v>1.3</v>
      </c>
      <c r="AA143" s="11" t="s">
        <v>596</v>
      </c>
      <c r="AB143" s="100">
        <v>3.5</v>
      </c>
      <c r="AC143" s="65" t="s">
        <v>530</v>
      </c>
      <c r="AD143" s="98" t="s">
        <v>531</v>
      </c>
      <c r="AE143" s="99">
        <v>166.53</v>
      </c>
      <c r="AF143" s="70">
        <f t="shared" si="29"/>
        <v>166.53</v>
      </c>
      <c r="AG143" s="70"/>
      <c r="AH143" s="70">
        <v>13.87</v>
      </c>
      <c r="AI143" s="70"/>
      <c r="AJ143" s="70">
        <v>125.36</v>
      </c>
      <c r="AK143" s="101"/>
      <c r="AL143" s="70">
        <v>27.3</v>
      </c>
      <c r="AM143" s="102" t="s">
        <v>532</v>
      </c>
      <c r="AN143" s="100">
        <v>15399750077</v>
      </c>
      <c r="AO143" s="94"/>
      <c r="AP143" s="93"/>
    </row>
    <row r="144" spans="1:42" s="45" customFormat="1" ht="24" customHeight="1">
      <c r="A144" s="62">
        <v>136</v>
      </c>
      <c r="B144" s="11" t="s">
        <v>598</v>
      </c>
      <c r="C144" s="61" t="s">
        <v>31</v>
      </c>
      <c r="D144" s="11" t="s">
        <v>599</v>
      </c>
      <c r="E144" s="11" t="s">
        <v>569</v>
      </c>
      <c r="F144" s="11" t="s">
        <v>75</v>
      </c>
      <c r="G144" s="11" t="s">
        <v>600</v>
      </c>
      <c r="H144" s="11">
        <f t="shared" si="28"/>
        <v>5</v>
      </c>
      <c r="I144" s="11">
        <v>0</v>
      </c>
      <c r="J144" s="11">
        <v>0</v>
      </c>
      <c r="K144" s="11">
        <v>5</v>
      </c>
      <c r="L144" s="11">
        <f t="shared" si="26"/>
        <v>5</v>
      </c>
      <c r="M144" s="11">
        <f t="shared" si="27"/>
        <v>425</v>
      </c>
      <c r="N144" s="11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11">
        <v>5</v>
      </c>
      <c r="AA144" s="11" t="s">
        <v>569</v>
      </c>
      <c r="AB144" s="100">
        <v>4.5</v>
      </c>
      <c r="AC144" s="65" t="s">
        <v>530</v>
      </c>
      <c r="AD144" s="98" t="s">
        <v>537</v>
      </c>
      <c r="AE144" s="99">
        <v>425</v>
      </c>
      <c r="AF144" s="70">
        <f t="shared" si="29"/>
        <v>425</v>
      </c>
      <c r="AG144" s="70"/>
      <c r="AH144" s="70">
        <v>53.35</v>
      </c>
      <c r="AI144" s="70"/>
      <c r="AJ144" s="70">
        <v>266.65</v>
      </c>
      <c r="AK144" s="101"/>
      <c r="AL144" s="70">
        <v>105</v>
      </c>
      <c r="AM144" s="102" t="s">
        <v>532</v>
      </c>
      <c r="AN144" s="100">
        <v>15399750077</v>
      </c>
      <c r="AO144" s="94"/>
      <c r="AP144" s="93"/>
    </row>
    <row r="145" spans="1:42" s="45" customFormat="1" ht="24" customHeight="1">
      <c r="A145" s="60">
        <v>137</v>
      </c>
      <c r="B145" s="11" t="s">
        <v>601</v>
      </c>
      <c r="C145" s="61" t="s">
        <v>31</v>
      </c>
      <c r="D145" s="11" t="s">
        <v>551</v>
      </c>
      <c r="E145" s="11" t="s">
        <v>602</v>
      </c>
      <c r="F145" s="11" t="s">
        <v>75</v>
      </c>
      <c r="G145" s="11" t="s">
        <v>603</v>
      </c>
      <c r="H145" s="11">
        <f t="shared" si="28"/>
        <v>2.543</v>
      </c>
      <c r="I145" s="11">
        <v>0</v>
      </c>
      <c r="J145" s="11">
        <v>0</v>
      </c>
      <c r="K145" s="11">
        <v>2.543</v>
      </c>
      <c r="L145" s="11">
        <f t="shared" si="26"/>
        <v>2.543</v>
      </c>
      <c r="M145" s="11">
        <f t="shared" si="27"/>
        <v>216.16</v>
      </c>
      <c r="N145" s="11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11">
        <v>2.543</v>
      </c>
      <c r="AA145" s="11" t="s">
        <v>602</v>
      </c>
      <c r="AB145" s="11">
        <v>4.5</v>
      </c>
      <c r="AC145" s="65" t="s">
        <v>530</v>
      </c>
      <c r="AD145" s="98" t="s">
        <v>531</v>
      </c>
      <c r="AE145" s="72">
        <v>216.16</v>
      </c>
      <c r="AF145" s="70">
        <f t="shared" si="29"/>
        <v>216.16</v>
      </c>
      <c r="AG145" s="70"/>
      <c r="AH145" s="70">
        <v>27.13</v>
      </c>
      <c r="AI145" s="70"/>
      <c r="AJ145" s="70">
        <v>135.63</v>
      </c>
      <c r="AK145" s="101"/>
      <c r="AL145" s="70">
        <v>53.4</v>
      </c>
      <c r="AM145" s="102" t="s">
        <v>532</v>
      </c>
      <c r="AN145" s="100">
        <v>15399750077</v>
      </c>
      <c r="AO145" s="94"/>
      <c r="AP145" s="93"/>
    </row>
    <row r="146" spans="1:42" s="45" customFormat="1" ht="24" customHeight="1">
      <c r="A146" s="62">
        <v>138</v>
      </c>
      <c r="B146" s="11" t="s">
        <v>604</v>
      </c>
      <c r="C146" s="61" t="s">
        <v>31</v>
      </c>
      <c r="D146" s="107" t="s">
        <v>599</v>
      </c>
      <c r="E146" s="107" t="s">
        <v>605</v>
      </c>
      <c r="F146" s="11" t="s">
        <v>75</v>
      </c>
      <c r="G146" s="11" t="s">
        <v>606</v>
      </c>
      <c r="H146" s="11">
        <f t="shared" si="28"/>
        <v>2</v>
      </c>
      <c r="I146" s="11">
        <v>0</v>
      </c>
      <c r="J146" s="11">
        <v>0</v>
      </c>
      <c r="K146" s="107">
        <v>2</v>
      </c>
      <c r="L146" s="11">
        <f t="shared" si="26"/>
        <v>2</v>
      </c>
      <c r="M146" s="11">
        <f t="shared" si="27"/>
        <v>150</v>
      </c>
      <c r="N146" s="11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107">
        <v>2</v>
      </c>
      <c r="AA146" s="107" t="s">
        <v>605</v>
      </c>
      <c r="AB146" s="11">
        <v>3.5</v>
      </c>
      <c r="AC146" s="65" t="s">
        <v>530</v>
      </c>
      <c r="AD146" s="98" t="s">
        <v>537</v>
      </c>
      <c r="AE146" s="99">
        <v>150</v>
      </c>
      <c r="AF146" s="70">
        <f t="shared" si="29"/>
        <v>150</v>
      </c>
      <c r="AG146" s="70"/>
      <c r="AH146" s="70">
        <v>21.34</v>
      </c>
      <c r="AI146" s="70"/>
      <c r="AJ146" s="70">
        <v>86.66</v>
      </c>
      <c r="AK146" s="101"/>
      <c r="AL146" s="70">
        <v>42</v>
      </c>
      <c r="AM146" s="102" t="s">
        <v>532</v>
      </c>
      <c r="AN146" s="100">
        <v>15399750077</v>
      </c>
      <c r="AO146" s="94"/>
      <c r="AP146" s="93"/>
    </row>
    <row r="147" spans="1:41" s="47" customFormat="1" ht="24" customHeight="1">
      <c r="A147" s="60">
        <v>139</v>
      </c>
      <c r="B147" s="107" t="s">
        <v>607</v>
      </c>
      <c r="C147" s="95" t="s">
        <v>31</v>
      </c>
      <c r="D147" s="107" t="s">
        <v>565</v>
      </c>
      <c r="E147" s="107" t="s">
        <v>608</v>
      </c>
      <c r="F147" s="11" t="s">
        <v>75</v>
      </c>
      <c r="G147" s="11" t="s">
        <v>609</v>
      </c>
      <c r="H147" s="11">
        <f t="shared" si="28"/>
        <v>1.6</v>
      </c>
      <c r="I147" s="11">
        <v>0</v>
      </c>
      <c r="J147" s="11">
        <v>0</v>
      </c>
      <c r="K147" s="11">
        <v>1.6</v>
      </c>
      <c r="L147" s="11">
        <f t="shared" si="26"/>
        <v>1.6</v>
      </c>
      <c r="M147" s="11">
        <f t="shared" si="27"/>
        <v>128</v>
      </c>
      <c r="N147" s="11"/>
      <c r="O147" s="11"/>
      <c r="P147" s="11"/>
      <c r="Q147" s="11"/>
      <c r="R147" s="11"/>
      <c r="S147" s="11"/>
      <c r="T147" s="109"/>
      <c r="U147" s="11"/>
      <c r="V147" s="11"/>
      <c r="W147" s="11"/>
      <c r="X147" s="11"/>
      <c r="Y147" s="11"/>
      <c r="Z147" s="11">
        <v>1.6</v>
      </c>
      <c r="AA147" s="107" t="s">
        <v>608</v>
      </c>
      <c r="AB147" s="11">
        <v>3.5</v>
      </c>
      <c r="AC147" s="65" t="s">
        <v>530</v>
      </c>
      <c r="AD147" s="98" t="s">
        <v>537</v>
      </c>
      <c r="AE147" s="72">
        <v>128</v>
      </c>
      <c r="AF147" s="70">
        <f t="shared" si="29"/>
        <v>128</v>
      </c>
      <c r="AG147" s="11"/>
      <c r="AH147" s="70">
        <v>17.07</v>
      </c>
      <c r="AI147" s="11"/>
      <c r="AJ147" s="70">
        <v>77.33</v>
      </c>
      <c r="AK147" s="72"/>
      <c r="AL147" s="70">
        <v>33.6</v>
      </c>
      <c r="AM147" s="102" t="s">
        <v>532</v>
      </c>
      <c r="AN147" s="100">
        <v>15399750077</v>
      </c>
      <c r="AO147" s="116"/>
    </row>
    <row r="148" spans="1:41" s="47" customFormat="1" ht="24" customHeight="1">
      <c r="A148" s="62">
        <v>140</v>
      </c>
      <c r="B148" s="11" t="s">
        <v>610</v>
      </c>
      <c r="C148" s="95" t="s">
        <v>31</v>
      </c>
      <c r="D148" s="11" t="s">
        <v>611</v>
      </c>
      <c r="E148" s="11" t="s">
        <v>612</v>
      </c>
      <c r="F148" s="11" t="s">
        <v>75</v>
      </c>
      <c r="G148" s="11" t="s">
        <v>613</v>
      </c>
      <c r="H148" s="11">
        <f t="shared" si="28"/>
        <v>3.375</v>
      </c>
      <c r="I148" s="11">
        <v>0</v>
      </c>
      <c r="J148" s="11">
        <v>0</v>
      </c>
      <c r="K148" s="11">
        <v>3.375</v>
      </c>
      <c r="L148" s="11">
        <f t="shared" si="26"/>
        <v>3.375</v>
      </c>
      <c r="M148" s="11">
        <f t="shared" si="27"/>
        <v>290.25</v>
      </c>
      <c r="N148" s="11"/>
      <c r="O148" s="11"/>
      <c r="P148" s="11"/>
      <c r="Q148" s="11"/>
      <c r="R148" s="11"/>
      <c r="S148" s="11"/>
      <c r="T148" s="109"/>
      <c r="U148" s="11"/>
      <c r="V148" s="11"/>
      <c r="W148" s="11"/>
      <c r="X148" s="11"/>
      <c r="Y148" s="11"/>
      <c r="Z148" s="11">
        <v>3.375</v>
      </c>
      <c r="AA148" s="11" t="s">
        <v>612</v>
      </c>
      <c r="AB148" s="11">
        <v>3.5</v>
      </c>
      <c r="AC148" s="65" t="s">
        <v>530</v>
      </c>
      <c r="AD148" s="98" t="s">
        <v>537</v>
      </c>
      <c r="AE148" s="72">
        <v>290.25</v>
      </c>
      <c r="AF148" s="70">
        <f t="shared" si="29"/>
        <v>290.25</v>
      </c>
      <c r="AG148" s="11"/>
      <c r="AH148" s="70">
        <v>36.04</v>
      </c>
      <c r="AI148" s="11"/>
      <c r="AJ148" s="70">
        <v>183.33</v>
      </c>
      <c r="AK148" s="72"/>
      <c r="AL148" s="70">
        <v>70.88</v>
      </c>
      <c r="AM148" s="102" t="s">
        <v>532</v>
      </c>
      <c r="AN148" s="100">
        <v>15399750077</v>
      </c>
      <c r="AO148" s="116"/>
    </row>
    <row r="149" spans="1:41" s="47" customFormat="1" ht="24" customHeight="1">
      <c r="A149" s="60">
        <v>141</v>
      </c>
      <c r="B149" s="11" t="s">
        <v>614</v>
      </c>
      <c r="C149" s="95" t="s">
        <v>31</v>
      </c>
      <c r="D149" s="11" t="s">
        <v>611</v>
      </c>
      <c r="E149" s="11" t="s">
        <v>615</v>
      </c>
      <c r="F149" s="11" t="s">
        <v>75</v>
      </c>
      <c r="G149" s="11" t="s">
        <v>616</v>
      </c>
      <c r="H149" s="11">
        <f t="shared" si="28"/>
        <v>0.796</v>
      </c>
      <c r="I149" s="11">
        <v>0</v>
      </c>
      <c r="J149" s="11">
        <v>0</v>
      </c>
      <c r="K149" s="11">
        <v>0.796</v>
      </c>
      <c r="L149" s="11">
        <f t="shared" si="26"/>
        <v>0.796</v>
      </c>
      <c r="M149" s="11">
        <f t="shared" si="27"/>
        <v>67.66</v>
      </c>
      <c r="N149" s="11"/>
      <c r="O149" s="11"/>
      <c r="P149" s="11"/>
      <c r="Q149" s="11"/>
      <c r="R149" s="11"/>
      <c r="S149" s="11"/>
      <c r="T149" s="109"/>
      <c r="U149" s="11"/>
      <c r="V149" s="11"/>
      <c r="W149" s="11"/>
      <c r="X149" s="11"/>
      <c r="Y149" s="11"/>
      <c r="Z149" s="11">
        <v>0.796</v>
      </c>
      <c r="AA149" s="11" t="s">
        <v>615</v>
      </c>
      <c r="AB149" s="11">
        <v>3.5</v>
      </c>
      <c r="AC149" s="65" t="s">
        <v>530</v>
      </c>
      <c r="AD149" s="98" t="s">
        <v>537</v>
      </c>
      <c r="AE149" s="72">
        <v>67.66</v>
      </c>
      <c r="AF149" s="70">
        <f t="shared" si="29"/>
        <v>67.66</v>
      </c>
      <c r="AG149" s="11"/>
      <c r="AH149" s="70">
        <v>8.49</v>
      </c>
      <c r="AI149" s="11"/>
      <c r="AJ149" s="70">
        <v>42.45</v>
      </c>
      <c r="AK149" s="72"/>
      <c r="AL149" s="70">
        <v>16.72</v>
      </c>
      <c r="AM149" s="102" t="s">
        <v>532</v>
      </c>
      <c r="AN149" s="100">
        <v>15399750077</v>
      </c>
      <c r="AO149" s="116"/>
    </row>
    <row r="150" spans="1:41" s="47" customFormat="1" ht="24" customHeight="1">
      <c r="A150" s="62">
        <v>142</v>
      </c>
      <c r="B150" s="11" t="s">
        <v>617</v>
      </c>
      <c r="C150" s="95" t="s">
        <v>31</v>
      </c>
      <c r="D150" s="11" t="s">
        <v>611</v>
      </c>
      <c r="E150" s="11" t="s">
        <v>618</v>
      </c>
      <c r="F150" s="11" t="s">
        <v>171</v>
      </c>
      <c r="G150" s="11" t="s">
        <v>619</v>
      </c>
      <c r="H150" s="11">
        <v>7.474</v>
      </c>
      <c r="I150" s="11">
        <v>0</v>
      </c>
      <c r="J150" s="11">
        <v>7.474</v>
      </c>
      <c r="K150" s="95">
        <v>0</v>
      </c>
      <c r="L150" s="11">
        <v>7.474</v>
      </c>
      <c r="M150" s="11">
        <v>363.3</v>
      </c>
      <c r="N150" s="11"/>
      <c r="O150" s="11"/>
      <c r="P150" s="11"/>
      <c r="Q150" s="11"/>
      <c r="R150" s="11"/>
      <c r="S150" s="11"/>
      <c r="T150" s="11">
        <v>7.474</v>
      </c>
      <c r="U150" s="11" t="s">
        <v>620</v>
      </c>
      <c r="V150" s="11">
        <v>6</v>
      </c>
      <c r="W150" s="65" t="s">
        <v>530</v>
      </c>
      <c r="X150" s="98" t="s">
        <v>531</v>
      </c>
      <c r="Y150" s="11">
        <v>363.3</v>
      </c>
      <c r="Z150" s="109"/>
      <c r="AA150" s="11"/>
      <c r="AB150" s="11"/>
      <c r="AC150" s="11"/>
      <c r="AD150" s="11"/>
      <c r="AE150" s="72"/>
      <c r="AF150" s="70">
        <f aca="true" t="shared" si="30" ref="AF150:AF200">SUM(AG150:AL150)</f>
        <v>277.38</v>
      </c>
      <c r="AG150" s="11"/>
      <c r="AH150" s="70">
        <v>109.93</v>
      </c>
      <c r="AI150" s="11"/>
      <c r="AJ150" s="70">
        <v>167.45</v>
      </c>
      <c r="AK150" s="72"/>
      <c r="AL150" s="70">
        <v>0</v>
      </c>
      <c r="AM150" s="102" t="s">
        <v>532</v>
      </c>
      <c r="AN150" s="100">
        <v>15399750077</v>
      </c>
      <c r="AO150" s="116"/>
    </row>
    <row r="151" spans="1:41" s="47" customFormat="1" ht="24" customHeight="1">
      <c r="A151" s="60">
        <v>143</v>
      </c>
      <c r="B151" s="11" t="s">
        <v>621</v>
      </c>
      <c r="C151" s="95" t="s">
        <v>31</v>
      </c>
      <c r="D151" s="11" t="s">
        <v>622</v>
      </c>
      <c r="E151" s="11" t="s">
        <v>623</v>
      </c>
      <c r="F151" s="11" t="s">
        <v>75</v>
      </c>
      <c r="G151" s="11" t="s">
        <v>624</v>
      </c>
      <c r="H151" s="11">
        <f aca="true" t="shared" si="31" ref="H150:H200">SUM(I151:K151)</f>
        <v>1.8</v>
      </c>
      <c r="I151" s="11">
        <v>0</v>
      </c>
      <c r="J151" s="11">
        <v>1.8</v>
      </c>
      <c r="K151" s="95">
        <v>0</v>
      </c>
      <c r="L151" s="11">
        <f aca="true" t="shared" si="32" ref="L151:L156">N151+T151+Z151</f>
        <v>1.8</v>
      </c>
      <c r="M151" s="11">
        <f aca="true" t="shared" si="33" ref="M151:M156">S151+Y151+AE151</f>
        <v>135</v>
      </c>
      <c r="N151" s="11"/>
      <c r="O151" s="11"/>
      <c r="P151" s="11"/>
      <c r="Q151" s="11"/>
      <c r="R151" s="11"/>
      <c r="S151" s="11"/>
      <c r="T151" s="11">
        <v>1.8</v>
      </c>
      <c r="U151" s="11" t="s">
        <v>625</v>
      </c>
      <c r="V151" s="100">
        <v>6</v>
      </c>
      <c r="W151" s="65" t="s">
        <v>530</v>
      </c>
      <c r="X151" s="98" t="s">
        <v>531</v>
      </c>
      <c r="Y151" s="11">
        <v>135</v>
      </c>
      <c r="Z151" s="109"/>
      <c r="AA151" s="11"/>
      <c r="AB151" s="11"/>
      <c r="AC151" s="11"/>
      <c r="AD151" s="11"/>
      <c r="AE151" s="72"/>
      <c r="AF151" s="70">
        <f t="shared" si="30"/>
        <v>135</v>
      </c>
      <c r="AG151" s="11"/>
      <c r="AH151" s="70">
        <v>38.41</v>
      </c>
      <c r="AI151" s="11"/>
      <c r="AJ151" s="70">
        <v>58.79</v>
      </c>
      <c r="AK151" s="72"/>
      <c r="AL151" s="70">
        <v>37.8</v>
      </c>
      <c r="AM151" s="102" t="s">
        <v>532</v>
      </c>
      <c r="AN151" s="100">
        <v>15399750077</v>
      </c>
      <c r="AO151" s="116"/>
    </row>
    <row r="152" spans="1:41" s="47" customFormat="1" ht="24" customHeight="1">
      <c r="A152" s="62">
        <v>144</v>
      </c>
      <c r="B152" s="11" t="s">
        <v>626</v>
      </c>
      <c r="C152" s="95" t="s">
        <v>31</v>
      </c>
      <c r="D152" s="11" t="s">
        <v>534</v>
      </c>
      <c r="E152" s="11" t="s">
        <v>627</v>
      </c>
      <c r="F152" s="11" t="s">
        <v>75</v>
      </c>
      <c r="G152" s="11" t="s">
        <v>628</v>
      </c>
      <c r="H152" s="11">
        <f t="shared" si="31"/>
        <v>8.6</v>
      </c>
      <c r="I152" s="11">
        <v>0</v>
      </c>
      <c r="J152" s="11">
        <v>8.6</v>
      </c>
      <c r="K152" s="95">
        <v>0</v>
      </c>
      <c r="L152" s="11">
        <f t="shared" si="32"/>
        <v>8.6</v>
      </c>
      <c r="M152" s="11">
        <f t="shared" si="33"/>
        <v>1978</v>
      </c>
      <c r="N152" s="11"/>
      <c r="O152" s="11"/>
      <c r="P152" s="11"/>
      <c r="Q152" s="11"/>
      <c r="R152" s="11"/>
      <c r="S152" s="11"/>
      <c r="T152" s="11">
        <v>8.6</v>
      </c>
      <c r="U152" s="11" t="s">
        <v>629</v>
      </c>
      <c r="V152" s="110">
        <v>5.5</v>
      </c>
      <c r="W152" s="65" t="s">
        <v>530</v>
      </c>
      <c r="X152" s="98" t="s">
        <v>531</v>
      </c>
      <c r="Y152" s="11">
        <v>1978</v>
      </c>
      <c r="Z152" s="109"/>
      <c r="AA152" s="11"/>
      <c r="AB152" s="11"/>
      <c r="AC152" s="11"/>
      <c r="AD152" s="11"/>
      <c r="AE152" s="72"/>
      <c r="AF152" s="70">
        <f t="shared" si="30"/>
        <v>1978</v>
      </c>
      <c r="AG152" s="11"/>
      <c r="AH152" s="70">
        <v>183.52</v>
      </c>
      <c r="AI152" s="11"/>
      <c r="AJ152" s="70">
        <v>1613.88</v>
      </c>
      <c r="AK152" s="72"/>
      <c r="AL152" s="70">
        <v>180.6</v>
      </c>
      <c r="AM152" s="102" t="s">
        <v>532</v>
      </c>
      <c r="AN152" s="100">
        <v>15399750077</v>
      </c>
      <c r="AO152" s="116"/>
    </row>
    <row r="153" spans="1:41" s="47" customFormat="1" ht="24" customHeight="1">
      <c r="A153" s="60">
        <v>145</v>
      </c>
      <c r="B153" s="11" t="s">
        <v>630</v>
      </c>
      <c r="C153" s="95" t="s">
        <v>31</v>
      </c>
      <c r="D153" s="11" t="s">
        <v>527</v>
      </c>
      <c r="E153" s="11" t="s">
        <v>631</v>
      </c>
      <c r="F153" s="11" t="s">
        <v>75</v>
      </c>
      <c r="G153" s="11" t="s">
        <v>632</v>
      </c>
      <c r="H153" s="11">
        <f t="shared" si="31"/>
        <v>8.6</v>
      </c>
      <c r="I153" s="11">
        <v>0</v>
      </c>
      <c r="J153" s="11">
        <v>8.6</v>
      </c>
      <c r="K153" s="95">
        <v>0</v>
      </c>
      <c r="L153" s="11">
        <f t="shared" si="32"/>
        <v>8.6</v>
      </c>
      <c r="M153" s="11">
        <f t="shared" si="33"/>
        <v>860</v>
      </c>
      <c r="N153" s="11"/>
      <c r="O153" s="11"/>
      <c r="P153" s="11"/>
      <c r="Q153" s="11"/>
      <c r="R153" s="11"/>
      <c r="S153" s="11"/>
      <c r="T153" s="11">
        <v>8.6</v>
      </c>
      <c r="U153" s="11" t="s">
        <v>633</v>
      </c>
      <c r="V153" s="100">
        <v>6</v>
      </c>
      <c r="W153" s="65" t="s">
        <v>530</v>
      </c>
      <c r="X153" s="98" t="s">
        <v>537</v>
      </c>
      <c r="Y153" s="11">
        <v>860</v>
      </c>
      <c r="Z153" s="109"/>
      <c r="AA153" s="11"/>
      <c r="AB153" s="11"/>
      <c r="AC153" s="11"/>
      <c r="AD153" s="11"/>
      <c r="AE153" s="72"/>
      <c r="AF153" s="70">
        <f t="shared" si="30"/>
        <v>860</v>
      </c>
      <c r="AG153" s="11"/>
      <c r="AH153" s="70">
        <v>183.52</v>
      </c>
      <c r="AI153" s="11"/>
      <c r="AJ153" s="70">
        <v>495.88</v>
      </c>
      <c r="AK153" s="72"/>
      <c r="AL153" s="70">
        <v>180.6</v>
      </c>
      <c r="AM153" s="102" t="s">
        <v>532</v>
      </c>
      <c r="AN153" s="100">
        <v>15399750077</v>
      </c>
      <c r="AO153" s="116"/>
    </row>
    <row r="154" spans="1:41" s="47" customFormat="1" ht="24" customHeight="1">
      <c r="A154" s="62">
        <v>146</v>
      </c>
      <c r="B154" s="11" t="s">
        <v>634</v>
      </c>
      <c r="C154" s="95" t="s">
        <v>31</v>
      </c>
      <c r="D154" s="11" t="s">
        <v>565</v>
      </c>
      <c r="E154" s="11" t="s">
        <v>635</v>
      </c>
      <c r="F154" s="11" t="s">
        <v>171</v>
      </c>
      <c r="G154" s="11" t="s">
        <v>636</v>
      </c>
      <c r="H154" s="11">
        <f t="shared" si="31"/>
        <v>3.25</v>
      </c>
      <c r="I154" s="11">
        <v>0</v>
      </c>
      <c r="J154" s="11">
        <v>3.25</v>
      </c>
      <c r="K154" s="95">
        <v>0</v>
      </c>
      <c r="L154" s="11">
        <f t="shared" si="32"/>
        <v>3.25</v>
      </c>
      <c r="M154" s="11">
        <f t="shared" si="33"/>
        <v>585</v>
      </c>
      <c r="N154" s="11"/>
      <c r="O154" s="11"/>
      <c r="P154" s="11"/>
      <c r="Q154" s="11"/>
      <c r="R154" s="11"/>
      <c r="S154" s="11"/>
      <c r="T154" s="11">
        <v>3.25</v>
      </c>
      <c r="U154" s="11" t="s">
        <v>637</v>
      </c>
      <c r="V154" s="11">
        <v>6</v>
      </c>
      <c r="W154" s="65" t="s">
        <v>530</v>
      </c>
      <c r="X154" s="98" t="s">
        <v>537</v>
      </c>
      <c r="Y154" s="11">
        <v>585</v>
      </c>
      <c r="Z154" s="109"/>
      <c r="AA154" s="11"/>
      <c r="AB154" s="11"/>
      <c r="AC154" s="11"/>
      <c r="AD154" s="11"/>
      <c r="AE154" s="72"/>
      <c r="AF154" s="70">
        <f t="shared" si="30"/>
        <v>585</v>
      </c>
      <c r="AG154" s="11"/>
      <c r="AH154" s="70">
        <v>135.78</v>
      </c>
      <c r="AI154" s="11"/>
      <c r="AJ154" s="70">
        <v>380.97</v>
      </c>
      <c r="AK154" s="72"/>
      <c r="AL154" s="70">
        <v>68.25</v>
      </c>
      <c r="AM154" s="102" t="s">
        <v>532</v>
      </c>
      <c r="AN154" s="100">
        <v>15399750077</v>
      </c>
      <c r="AO154" s="116"/>
    </row>
    <row r="155" spans="1:41" s="47" customFormat="1" ht="24" customHeight="1">
      <c r="A155" s="60">
        <v>147</v>
      </c>
      <c r="B155" s="11" t="s">
        <v>638</v>
      </c>
      <c r="C155" s="95" t="s">
        <v>31</v>
      </c>
      <c r="D155" s="11" t="s">
        <v>639</v>
      </c>
      <c r="E155" s="11" t="s">
        <v>640</v>
      </c>
      <c r="F155" s="11" t="s">
        <v>171</v>
      </c>
      <c r="G155" s="11" t="s">
        <v>641</v>
      </c>
      <c r="H155" s="11">
        <f t="shared" si="31"/>
        <v>1.75</v>
      </c>
      <c r="I155" s="11">
        <v>0</v>
      </c>
      <c r="J155" s="11">
        <v>1.75</v>
      </c>
      <c r="K155" s="95">
        <v>0</v>
      </c>
      <c r="L155" s="11">
        <f t="shared" si="32"/>
        <v>1.75</v>
      </c>
      <c r="M155" s="11">
        <f t="shared" si="33"/>
        <v>131.25</v>
      </c>
      <c r="N155" s="11"/>
      <c r="O155" s="11"/>
      <c r="P155" s="11"/>
      <c r="Q155" s="11"/>
      <c r="R155" s="11"/>
      <c r="S155" s="11"/>
      <c r="T155" s="11">
        <v>1.75</v>
      </c>
      <c r="U155" s="11" t="s">
        <v>642</v>
      </c>
      <c r="V155" s="11">
        <v>4.5</v>
      </c>
      <c r="W155" s="65" t="s">
        <v>530</v>
      </c>
      <c r="X155" s="98" t="s">
        <v>537</v>
      </c>
      <c r="Y155" s="11">
        <v>131.25</v>
      </c>
      <c r="Z155" s="109"/>
      <c r="AA155" s="11"/>
      <c r="AB155" s="11"/>
      <c r="AC155" s="11"/>
      <c r="AD155" s="11"/>
      <c r="AE155" s="72"/>
      <c r="AF155" s="70">
        <f t="shared" si="30"/>
        <v>131.25</v>
      </c>
      <c r="AG155" s="11"/>
      <c r="AH155" s="70">
        <v>73.16</v>
      </c>
      <c r="AI155" s="11"/>
      <c r="AJ155" s="70">
        <v>21.34</v>
      </c>
      <c r="AK155" s="72"/>
      <c r="AL155" s="70">
        <v>36.75</v>
      </c>
      <c r="AM155" s="102" t="s">
        <v>532</v>
      </c>
      <c r="AN155" s="100">
        <v>15399750077</v>
      </c>
      <c r="AO155" s="116"/>
    </row>
    <row r="156" spans="1:41" s="47" customFormat="1" ht="24" customHeight="1">
      <c r="A156" s="62">
        <v>148</v>
      </c>
      <c r="B156" s="11" t="s">
        <v>643</v>
      </c>
      <c r="C156" s="95" t="s">
        <v>31</v>
      </c>
      <c r="D156" s="11" t="s">
        <v>644</v>
      </c>
      <c r="E156" s="11" t="s">
        <v>645</v>
      </c>
      <c r="F156" s="11" t="s">
        <v>171</v>
      </c>
      <c r="G156" s="11" t="s">
        <v>646</v>
      </c>
      <c r="H156" s="11">
        <f t="shared" si="31"/>
        <v>2.54</v>
      </c>
      <c r="I156" s="11">
        <v>0</v>
      </c>
      <c r="J156" s="11">
        <v>2.54</v>
      </c>
      <c r="K156" s="95">
        <v>0</v>
      </c>
      <c r="L156" s="11">
        <f t="shared" si="32"/>
        <v>2.54</v>
      </c>
      <c r="M156" s="11">
        <f t="shared" si="33"/>
        <v>190.5</v>
      </c>
      <c r="N156" s="11"/>
      <c r="O156" s="11"/>
      <c r="P156" s="11"/>
      <c r="Q156" s="11"/>
      <c r="R156" s="11"/>
      <c r="S156" s="11"/>
      <c r="T156" s="11">
        <v>2.54</v>
      </c>
      <c r="U156" s="11" t="s">
        <v>647</v>
      </c>
      <c r="V156" s="11">
        <v>6</v>
      </c>
      <c r="W156" s="65" t="s">
        <v>530</v>
      </c>
      <c r="X156" s="98" t="s">
        <v>537</v>
      </c>
      <c r="Y156" s="11">
        <v>190.5</v>
      </c>
      <c r="Z156" s="109"/>
      <c r="AA156" s="11"/>
      <c r="AB156" s="11"/>
      <c r="AC156" s="11"/>
      <c r="AD156" s="11"/>
      <c r="AE156" s="72"/>
      <c r="AF156" s="70">
        <f t="shared" si="30"/>
        <v>190.5</v>
      </c>
      <c r="AG156" s="11"/>
      <c r="AH156" s="70">
        <v>106.17</v>
      </c>
      <c r="AI156" s="11"/>
      <c r="AJ156" s="70">
        <v>30.99</v>
      </c>
      <c r="AK156" s="72"/>
      <c r="AL156" s="70">
        <v>53.34</v>
      </c>
      <c r="AM156" s="102" t="s">
        <v>532</v>
      </c>
      <c r="AN156" s="100">
        <v>15399750077</v>
      </c>
      <c r="AO156" s="116"/>
    </row>
    <row r="157" spans="1:41" s="47" customFormat="1" ht="24" customHeight="1">
      <c r="A157" s="60">
        <v>149</v>
      </c>
      <c r="B157" s="11" t="s">
        <v>648</v>
      </c>
      <c r="C157" s="95" t="s">
        <v>31</v>
      </c>
      <c r="D157" s="11" t="s">
        <v>534</v>
      </c>
      <c r="E157" s="11" t="s">
        <v>649</v>
      </c>
      <c r="F157" s="11" t="s">
        <v>171</v>
      </c>
      <c r="G157" s="11" t="s">
        <v>650</v>
      </c>
      <c r="H157" s="11">
        <f t="shared" si="31"/>
        <v>4.09</v>
      </c>
      <c r="I157" s="11">
        <v>0</v>
      </c>
      <c r="J157" s="11">
        <v>4.09</v>
      </c>
      <c r="K157" s="95">
        <v>0</v>
      </c>
      <c r="L157" s="11">
        <f aca="true" t="shared" si="34" ref="L157:L188">N157+T157+Z157</f>
        <v>4.09</v>
      </c>
      <c r="M157" s="11">
        <f aca="true" t="shared" si="35" ref="M157:M188">S157+Y157+AE157</f>
        <v>763.2</v>
      </c>
      <c r="N157" s="11"/>
      <c r="O157" s="11"/>
      <c r="P157" s="11"/>
      <c r="Q157" s="11"/>
      <c r="R157" s="11"/>
      <c r="S157" s="11"/>
      <c r="T157" s="11">
        <v>4.09</v>
      </c>
      <c r="U157" s="11" t="s">
        <v>651</v>
      </c>
      <c r="V157" s="11">
        <v>6</v>
      </c>
      <c r="W157" s="65" t="s">
        <v>530</v>
      </c>
      <c r="X157" s="98" t="s">
        <v>537</v>
      </c>
      <c r="Y157" s="11">
        <v>763.2</v>
      </c>
      <c r="Z157" s="109"/>
      <c r="AA157" s="11"/>
      <c r="AB157" s="11"/>
      <c r="AC157" s="11"/>
      <c r="AD157" s="11"/>
      <c r="AE157" s="109"/>
      <c r="AF157" s="70">
        <f t="shared" si="30"/>
        <v>763.2</v>
      </c>
      <c r="AG157" s="11"/>
      <c r="AH157" s="70">
        <v>170.96</v>
      </c>
      <c r="AI157" s="11"/>
      <c r="AJ157" s="70">
        <v>506.35</v>
      </c>
      <c r="AK157" s="72"/>
      <c r="AL157" s="70">
        <v>85.89</v>
      </c>
      <c r="AM157" s="102" t="s">
        <v>532</v>
      </c>
      <c r="AN157" s="100">
        <v>15399750077</v>
      </c>
      <c r="AO157" s="116"/>
    </row>
    <row r="158" spans="1:42" s="45" customFormat="1" ht="24" customHeight="1">
      <c r="A158" s="62">
        <v>150</v>
      </c>
      <c r="B158" s="64" t="s">
        <v>652</v>
      </c>
      <c r="C158" s="80" t="s">
        <v>32</v>
      </c>
      <c r="D158" s="80" t="s">
        <v>653</v>
      </c>
      <c r="E158" s="80" t="s">
        <v>654</v>
      </c>
      <c r="F158" s="81" t="s">
        <v>171</v>
      </c>
      <c r="G158" s="65" t="s">
        <v>655</v>
      </c>
      <c r="H158" s="11">
        <f t="shared" si="31"/>
        <v>1.77</v>
      </c>
      <c r="I158" s="81">
        <v>0</v>
      </c>
      <c r="J158" s="81">
        <v>1.77</v>
      </c>
      <c r="K158" s="81">
        <v>0</v>
      </c>
      <c r="L158" s="11">
        <f t="shared" si="34"/>
        <v>0.5</v>
      </c>
      <c r="M158" s="11">
        <f t="shared" si="35"/>
        <v>80</v>
      </c>
      <c r="N158" s="81"/>
      <c r="O158" s="108"/>
      <c r="P158" s="108"/>
      <c r="Q158" s="108"/>
      <c r="R158" s="108"/>
      <c r="S158" s="108"/>
      <c r="T158" s="111">
        <v>0.5</v>
      </c>
      <c r="U158" s="80" t="s">
        <v>654</v>
      </c>
      <c r="V158" s="108">
        <v>4.5</v>
      </c>
      <c r="W158" s="65" t="s">
        <v>530</v>
      </c>
      <c r="X158" s="65" t="s">
        <v>531</v>
      </c>
      <c r="Y158" s="108">
        <v>80</v>
      </c>
      <c r="Z158" s="108"/>
      <c r="AA158" s="80"/>
      <c r="AB158" s="108"/>
      <c r="AC158" s="65"/>
      <c r="AD158" s="65"/>
      <c r="AE158" s="108"/>
      <c r="AF158" s="70">
        <f t="shared" si="30"/>
        <v>80</v>
      </c>
      <c r="AG158" s="108"/>
      <c r="AH158" s="70">
        <v>20</v>
      </c>
      <c r="AI158" s="108"/>
      <c r="AJ158" s="70">
        <v>60</v>
      </c>
      <c r="AK158" s="108"/>
      <c r="AL158" s="70">
        <v>0</v>
      </c>
      <c r="AM158" s="81" t="s">
        <v>656</v>
      </c>
      <c r="AN158" s="108">
        <v>18773938988</v>
      </c>
      <c r="AO158" s="117"/>
      <c r="AP158" s="93"/>
    </row>
    <row r="159" spans="1:42" s="45" customFormat="1" ht="24" customHeight="1">
      <c r="A159" s="60">
        <v>151</v>
      </c>
      <c r="B159" s="81" t="s">
        <v>657</v>
      </c>
      <c r="C159" s="80" t="s">
        <v>32</v>
      </c>
      <c r="D159" s="80" t="s">
        <v>658</v>
      </c>
      <c r="E159" s="80" t="s">
        <v>659</v>
      </c>
      <c r="F159" s="81" t="s">
        <v>75</v>
      </c>
      <c r="G159" s="65" t="s">
        <v>660</v>
      </c>
      <c r="H159" s="11">
        <f t="shared" si="31"/>
        <v>9.2</v>
      </c>
      <c r="I159" s="81">
        <v>0</v>
      </c>
      <c r="J159" s="81">
        <v>0</v>
      </c>
      <c r="K159" s="81">
        <v>9.2</v>
      </c>
      <c r="L159" s="11">
        <f t="shared" si="34"/>
        <v>9</v>
      </c>
      <c r="M159" s="11">
        <f t="shared" si="35"/>
        <v>520</v>
      </c>
      <c r="N159" s="81"/>
      <c r="O159" s="108"/>
      <c r="P159" s="108"/>
      <c r="Q159" s="108"/>
      <c r="R159" s="108"/>
      <c r="S159" s="108"/>
      <c r="T159" s="111"/>
      <c r="U159" s="80"/>
      <c r="V159" s="108"/>
      <c r="W159" s="65"/>
      <c r="X159" s="65"/>
      <c r="Y159" s="108"/>
      <c r="Z159" s="111">
        <v>9</v>
      </c>
      <c r="AA159" s="80" t="s">
        <v>659</v>
      </c>
      <c r="AB159" s="108">
        <v>4.5</v>
      </c>
      <c r="AC159" s="65" t="s">
        <v>661</v>
      </c>
      <c r="AD159" s="65" t="s">
        <v>531</v>
      </c>
      <c r="AE159" s="108">
        <v>520</v>
      </c>
      <c r="AF159" s="70">
        <f t="shared" si="30"/>
        <v>520</v>
      </c>
      <c r="AG159" s="108"/>
      <c r="AH159" s="70">
        <v>280</v>
      </c>
      <c r="AI159" s="108"/>
      <c r="AJ159" s="70">
        <v>240</v>
      </c>
      <c r="AK159" s="108"/>
      <c r="AL159" s="70">
        <v>0</v>
      </c>
      <c r="AM159" s="81" t="s">
        <v>656</v>
      </c>
      <c r="AN159" s="108">
        <v>18773938988</v>
      </c>
      <c r="AO159" s="117"/>
      <c r="AP159" s="93"/>
    </row>
    <row r="160" spans="1:42" s="45" customFormat="1" ht="24" customHeight="1">
      <c r="A160" s="62">
        <v>152</v>
      </c>
      <c r="B160" s="81" t="s">
        <v>662</v>
      </c>
      <c r="C160" s="80" t="s">
        <v>32</v>
      </c>
      <c r="D160" s="80" t="s">
        <v>663</v>
      </c>
      <c r="E160" s="80" t="s">
        <v>664</v>
      </c>
      <c r="F160" s="81" t="s">
        <v>171</v>
      </c>
      <c r="G160" s="65" t="s">
        <v>665</v>
      </c>
      <c r="H160" s="11">
        <f t="shared" si="31"/>
        <v>4.368</v>
      </c>
      <c r="I160" s="81">
        <v>0</v>
      </c>
      <c r="J160" s="81">
        <v>4.368</v>
      </c>
      <c r="K160" s="81">
        <v>0</v>
      </c>
      <c r="L160" s="11">
        <f t="shared" si="34"/>
        <v>1.4</v>
      </c>
      <c r="M160" s="11">
        <f t="shared" si="35"/>
        <v>260</v>
      </c>
      <c r="N160" s="81"/>
      <c r="O160" s="108"/>
      <c r="P160" s="108"/>
      <c r="Q160" s="108"/>
      <c r="R160" s="108"/>
      <c r="S160" s="108"/>
      <c r="T160" s="111">
        <v>1.4</v>
      </c>
      <c r="U160" s="80" t="s">
        <v>664</v>
      </c>
      <c r="V160" s="108">
        <v>6</v>
      </c>
      <c r="W160" s="65" t="s">
        <v>530</v>
      </c>
      <c r="X160" s="65" t="s">
        <v>531</v>
      </c>
      <c r="Y160" s="108">
        <v>260</v>
      </c>
      <c r="Z160" s="108"/>
      <c r="AA160" s="80"/>
      <c r="AB160" s="108"/>
      <c r="AC160" s="65"/>
      <c r="AD160" s="65"/>
      <c r="AE160" s="108"/>
      <c r="AF160" s="70">
        <f t="shared" si="30"/>
        <v>260</v>
      </c>
      <c r="AG160" s="108"/>
      <c r="AH160" s="70">
        <v>80</v>
      </c>
      <c r="AI160" s="108"/>
      <c r="AJ160" s="70">
        <v>100</v>
      </c>
      <c r="AK160" s="108"/>
      <c r="AL160" s="70">
        <v>80</v>
      </c>
      <c r="AM160" s="81" t="s">
        <v>656</v>
      </c>
      <c r="AN160" s="108">
        <v>18773938988</v>
      </c>
      <c r="AO160" s="117"/>
      <c r="AP160" s="93"/>
    </row>
    <row r="161" spans="1:42" s="45" customFormat="1" ht="24" customHeight="1">
      <c r="A161" s="60">
        <v>153</v>
      </c>
      <c r="B161" s="81" t="s">
        <v>666</v>
      </c>
      <c r="C161" s="80" t="s">
        <v>32</v>
      </c>
      <c r="D161" s="80" t="s">
        <v>667</v>
      </c>
      <c r="E161" s="80" t="s">
        <v>668</v>
      </c>
      <c r="F161" s="81" t="s">
        <v>75</v>
      </c>
      <c r="G161" s="65" t="s">
        <v>669</v>
      </c>
      <c r="H161" s="11">
        <f t="shared" si="31"/>
        <v>13.276</v>
      </c>
      <c r="I161" s="81">
        <v>0</v>
      </c>
      <c r="J161" s="81">
        <v>13.276</v>
      </c>
      <c r="K161" s="81">
        <v>0</v>
      </c>
      <c r="L161" s="11">
        <f t="shared" si="34"/>
        <v>13</v>
      </c>
      <c r="M161" s="11">
        <f t="shared" si="35"/>
        <v>2700</v>
      </c>
      <c r="N161" s="81"/>
      <c r="O161" s="108"/>
      <c r="P161" s="108"/>
      <c r="Q161" s="108"/>
      <c r="R161" s="108"/>
      <c r="S161" s="108"/>
      <c r="T161" s="111">
        <v>13</v>
      </c>
      <c r="U161" s="80" t="s">
        <v>668</v>
      </c>
      <c r="V161" s="108">
        <v>6</v>
      </c>
      <c r="W161" s="65" t="s">
        <v>670</v>
      </c>
      <c r="X161" s="65" t="s">
        <v>531</v>
      </c>
      <c r="Y161" s="108">
        <v>2700</v>
      </c>
      <c r="Z161" s="108"/>
      <c r="AA161" s="80"/>
      <c r="AB161" s="108"/>
      <c r="AC161" s="65"/>
      <c r="AD161" s="65"/>
      <c r="AE161" s="108"/>
      <c r="AF161" s="70">
        <f t="shared" si="30"/>
        <v>2700</v>
      </c>
      <c r="AG161" s="108"/>
      <c r="AH161" s="70">
        <v>310</v>
      </c>
      <c r="AI161" s="108"/>
      <c r="AJ161" s="70">
        <v>1750</v>
      </c>
      <c r="AK161" s="108"/>
      <c r="AL161" s="70">
        <v>640</v>
      </c>
      <c r="AM161" s="81" t="s">
        <v>656</v>
      </c>
      <c r="AN161" s="108">
        <v>18773938988</v>
      </c>
      <c r="AO161" s="117"/>
      <c r="AP161" s="93"/>
    </row>
    <row r="162" spans="1:42" s="45" customFormat="1" ht="24" customHeight="1">
      <c r="A162" s="62">
        <v>154</v>
      </c>
      <c r="B162" s="81" t="s">
        <v>671</v>
      </c>
      <c r="C162" s="80" t="s">
        <v>32</v>
      </c>
      <c r="D162" s="80" t="s">
        <v>672</v>
      </c>
      <c r="E162" s="80" t="s">
        <v>673</v>
      </c>
      <c r="F162" s="81" t="s">
        <v>112</v>
      </c>
      <c r="G162" s="65" t="s">
        <v>674</v>
      </c>
      <c r="H162" s="11">
        <f t="shared" si="31"/>
        <v>4.8</v>
      </c>
      <c r="I162" s="81">
        <v>0</v>
      </c>
      <c r="J162" s="81">
        <v>0</v>
      </c>
      <c r="K162" s="81">
        <v>4.8</v>
      </c>
      <c r="L162" s="11">
        <f t="shared" si="34"/>
        <v>4.7</v>
      </c>
      <c r="M162" s="11">
        <f t="shared" si="35"/>
        <v>445</v>
      </c>
      <c r="N162" s="81"/>
      <c r="O162" s="108"/>
      <c r="P162" s="108"/>
      <c r="Q162" s="108"/>
      <c r="R162" s="108"/>
      <c r="S162" s="108"/>
      <c r="T162" s="111"/>
      <c r="U162" s="80"/>
      <c r="V162" s="108"/>
      <c r="W162" s="65"/>
      <c r="X162" s="65"/>
      <c r="Y162" s="108"/>
      <c r="Z162" s="111">
        <v>4.7</v>
      </c>
      <c r="AA162" s="80" t="s">
        <v>673</v>
      </c>
      <c r="AB162" s="108">
        <v>3.5</v>
      </c>
      <c r="AC162" s="65" t="s">
        <v>530</v>
      </c>
      <c r="AD162" s="65" t="s">
        <v>531</v>
      </c>
      <c r="AE162" s="108">
        <v>445</v>
      </c>
      <c r="AF162" s="70">
        <f t="shared" si="30"/>
        <v>445</v>
      </c>
      <c r="AG162" s="108"/>
      <c r="AH162" s="70">
        <v>110</v>
      </c>
      <c r="AI162" s="108"/>
      <c r="AJ162" s="70">
        <v>230</v>
      </c>
      <c r="AK162" s="108"/>
      <c r="AL162" s="70">
        <v>105</v>
      </c>
      <c r="AM162" s="81" t="s">
        <v>656</v>
      </c>
      <c r="AN162" s="108">
        <v>18773938988</v>
      </c>
      <c r="AO162" s="117"/>
      <c r="AP162" s="93"/>
    </row>
    <row r="163" spans="1:42" s="45" customFormat="1" ht="24" customHeight="1">
      <c r="A163" s="60">
        <v>155</v>
      </c>
      <c r="B163" s="81" t="s">
        <v>675</v>
      </c>
      <c r="C163" s="80" t="s">
        <v>32</v>
      </c>
      <c r="D163" s="80" t="s">
        <v>676</v>
      </c>
      <c r="E163" s="80" t="s">
        <v>677</v>
      </c>
      <c r="F163" s="81" t="s">
        <v>75</v>
      </c>
      <c r="G163" s="65" t="s">
        <v>678</v>
      </c>
      <c r="H163" s="11">
        <f t="shared" si="31"/>
        <v>5.98</v>
      </c>
      <c r="I163" s="81">
        <v>0</v>
      </c>
      <c r="J163" s="81">
        <v>0</v>
      </c>
      <c r="K163" s="81">
        <v>5.98</v>
      </c>
      <c r="L163" s="11">
        <f t="shared" si="34"/>
        <v>5.8</v>
      </c>
      <c r="M163" s="11">
        <f t="shared" si="35"/>
        <v>1127</v>
      </c>
      <c r="N163" s="81"/>
      <c r="O163" s="108"/>
      <c r="P163" s="108"/>
      <c r="Q163" s="108"/>
      <c r="R163" s="108"/>
      <c r="S163" s="108"/>
      <c r="T163" s="111"/>
      <c r="U163" s="80"/>
      <c r="V163" s="108"/>
      <c r="W163" s="65"/>
      <c r="X163" s="65"/>
      <c r="Y163" s="108"/>
      <c r="Z163" s="111">
        <v>5.8</v>
      </c>
      <c r="AA163" s="80" t="s">
        <v>677</v>
      </c>
      <c r="AB163" s="108">
        <v>3.5</v>
      </c>
      <c r="AC163" s="65" t="s">
        <v>530</v>
      </c>
      <c r="AD163" s="65" t="s">
        <v>531</v>
      </c>
      <c r="AE163" s="108">
        <v>1127</v>
      </c>
      <c r="AF163" s="70">
        <f t="shared" si="30"/>
        <v>1127</v>
      </c>
      <c r="AG163" s="108"/>
      <c r="AH163" s="70">
        <v>330</v>
      </c>
      <c r="AI163" s="108"/>
      <c r="AJ163" s="70">
        <v>797</v>
      </c>
      <c r="AK163" s="108"/>
      <c r="AL163" s="70">
        <v>0</v>
      </c>
      <c r="AM163" s="81" t="s">
        <v>656</v>
      </c>
      <c r="AN163" s="108">
        <v>18773938988</v>
      </c>
      <c r="AO163" s="117"/>
      <c r="AP163" s="93"/>
    </row>
    <row r="164" spans="1:42" s="45" customFormat="1" ht="24" customHeight="1">
      <c r="A164" s="62">
        <v>156</v>
      </c>
      <c r="B164" s="81" t="s">
        <v>679</v>
      </c>
      <c r="C164" s="80" t="s">
        <v>32</v>
      </c>
      <c r="D164" s="80" t="s">
        <v>680</v>
      </c>
      <c r="E164" s="80" t="s">
        <v>681</v>
      </c>
      <c r="F164" s="81" t="s">
        <v>75</v>
      </c>
      <c r="G164" s="65" t="s">
        <v>682</v>
      </c>
      <c r="H164" s="11">
        <f t="shared" si="31"/>
        <v>3.95</v>
      </c>
      <c r="I164" s="81">
        <v>0</v>
      </c>
      <c r="J164" s="81">
        <v>3.95</v>
      </c>
      <c r="K164" s="81">
        <v>0</v>
      </c>
      <c r="L164" s="11">
        <f t="shared" si="34"/>
        <v>3.9</v>
      </c>
      <c r="M164" s="11">
        <f t="shared" si="35"/>
        <v>592</v>
      </c>
      <c r="N164" s="81"/>
      <c r="O164" s="108"/>
      <c r="P164" s="108"/>
      <c r="Q164" s="108"/>
      <c r="R164" s="108"/>
      <c r="S164" s="108"/>
      <c r="T164" s="111">
        <v>3.9</v>
      </c>
      <c r="U164" s="80" t="s">
        <v>681</v>
      </c>
      <c r="V164" s="108">
        <v>6</v>
      </c>
      <c r="W164" s="65" t="s">
        <v>670</v>
      </c>
      <c r="X164" s="65" t="s">
        <v>531</v>
      </c>
      <c r="Y164" s="108">
        <v>592</v>
      </c>
      <c r="Z164" s="108"/>
      <c r="AA164" s="80"/>
      <c r="AB164" s="108"/>
      <c r="AC164" s="65"/>
      <c r="AD164" s="65"/>
      <c r="AE164" s="108"/>
      <c r="AF164" s="70">
        <f t="shared" si="30"/>
        <v>592</v>
      </c>
      <c r="AG164" s="108"/>
      <c r="AH164" s="70">
        <v>272</v>
      </c>
      <c r="AI164" s="108"/>
      <c r="AJ164" s="70">
        <v>320</v>
      </c>
      <c r="AK164" s="108"/>
      <c r="AL164" s="70">
        <v>0</v>
      </c>
      <c r="AM164" s="81" t="s">
        <v>656</v>
      </c>
      <c r="AN164" s="108">
        <v>18773938988</v>
      </c>
      <c r="AO164" s="117"/>
      <c r="AP164" s="93"/>
    </row>
    <row r="165" spans="1:42" s="45" customFormat="1" ht="24" customHeight="1">
      <c r="A165" s="60">
        <v>157</v>
      </c>
      <c r="B165" s="81" t="s">
        <v>683</v>
      </c>
      <c r="C165" s="80" t="s">
        <v>32</v>
      </c>
      <c r="D165" s="80" t="s">
        <v>658</v>
      </c>
      <c r="E165" s="80" t="s">
        <v>684</v>
      </c>
      <c r="F165" s="81" t="s">
        <v>112</v>
      </c>
      <c r="G165" s="65" t="s">
        <v>685</v>
      </c>
      <c r="H165" s="11">
        <f t="shared" si="31"/>
        <v>8.3</v>
      </c>
      <c r="I165" s="81">
        <v>0</v>
      </c>
      <c r="J165" s="81">
        <v>8.3</v>
      </c>
      <c r="K165" s="81">
        <v>0</v>
      </c>
      <c r="L165" s="11">
        <f t="shared" si="34"/>
        <v>6.5</v>
      </c>
      <c r="M165" s="11">
        <f t="shared" si="35"/>
        <v>1000</v>
      </c>
      <c r="N165" s="81"/>
      <c r="O165" s="108"/>
      <c r="P165" s="108"/>
      <c r="Q165" s="108"/>
      <c r="R165" s="108"/>
      <c r="S165" s="108"/>
      <c r="T165" s="111">
        <v>6.5</v>
      </c>
      <c r="U165" s="80" t="s">
        <v>684</v>
      </c>
      <c r="V165" s="108">
        <v>4.5</v>
      </c>
      <c r="W165" s="65" t="s">
        <v>530</v>
      </c>
      <c r="X165" s="65" t="s">
        <v>531</v>
      </c>
      <c r="Y165" s="108">
        <v>1000</v>
      </c>
      <c r="Z165" s="108"/>
      <c r="AA165" s="80"/>
      <c r="AB165" s="108"/>
      <c r="AC165" s="65"/>
      <c r="AD165" s="65"/>
      <c r="AE165" s="108"/>
      <c r="AF165" s="70">
        <f t="shared" si="30"/>
        <v>1000</v>
      </c>
      <c r="AG165" s="108"/>
      <c r="AH165" s="70">
        <v>0</v>
      </c>
      <c r="AI165" s="108"/>
      <c r="AJ165" s="70">
        <v>1000</v>
      </c>
      <c r="AK165" s="108"/>
      <c r="AL165" s="70">
        <v>0</v>
      </c>
      <c r="AM165" s="81" t="s">
        <v>656</v>
      </c>
      <c r="AN165" s="108">
        <v>18773938988</v>
      </c>
      <c r="AO165" s="117"/>
      <c r="AP165" s="93"/>
    </row>
    <row r="166" spans="1:42" s="45" customFormat="1" ht="24" customHeight="1">
      <c r="A166" s="62">
        <v>158</v>
      </c>
      <c r="B166" s="81" t="s">
        <v>686</v>
      </c>
      <c r="C166" s="80" t="s">
        <v>32</v>
      </c>
      <c r="D166" s="80" t="s">
        <v>687</v>
      </c>
      <c r="E166" s="80" t="s">
        <v>688</v>
      </c>
      <c r="F166" s="81" t="s">
        <v>112</v>
      </c>
      <c r="G166" s="65" t="s">
        <v>689</v>
      </c>
      <c r="H166" s="11">
        <f t="shared" si="31"/>
        <v>2.09</v>
      </c>
      <c r="I166" s="81">
        <v>0</v>
      </c>
      <c r="J166" s="81">
        <v>0</v>
      </c>
      <c r="K166" s="81">
        <v>2.09</v>
      </c>
      <c r="L166" s="11">
        <f t="shared" si="34"/>
        <v>1.5</v>
      </c>
      <c r="M166" s="11">
        <f t="shared" si="35"/>
        <v>110</v>
      </c>
      <c r="N166" s="81"/>
      <c r="O166" s="108"/>
      <c r="P166" s="108"/>
      <c r="Q166" s="108"/>
      <c r="R166" s="108"/>
      <c r="S166" s="108"/>
      <c r="T166" s="112"/>
      <c r="U166" s="80"/>
      <c r="V166" s="108"/>
      <c r="W166" s="65"/>
      <c r="X166" s="65"/>
      <c r="Y166" s="79"/>
      <c r="Z166" s="112">
        <v>1.5</v>
      </c>
      <c r="AA166" s="80" t="s">
        <v>688</v>
      </c>
      <c r="AB166" s="108">
        <v>3.5</v>
      </c>
      <c r="AC166" s="65" t="s">
        <v>530</v>
      </c>
      <c r="AD166" s="65" t="s">
        <v>531</v>
      </c>
      <c r="AE166" s="79">
        <v>110</v>
      </c>
      <c r="AF166" s="70">
        <f t="shared" si="30"/>
        <v>110</v>
      </c>
      <c r="AG166" s="108"/>
      <c r="AH166" s="70">
        <v>0</v>
      </c>
      <c r="AI166" s="108"/>
      <c r="AJ166" s="70">
        <v>110</v>
      </c>
      <c r="AK166" s="108"/>
      <c r="AL166" s="70">
        <v>0</v>
      </c>
      <c r="AM166" s="81" t="s">
        <v>656</v>
      </c>
      <c r="AN166" s="108">
        <v>18773938988</v>
      </c>
      <c r="AO166" s="117"/>
      <c r="AP166" s="93"/>
    </row>
    <row r="167" spans="1:42" s="45" customFormat="1" ht="24" customHeight="1">
      <c r="A167" s="60">
        <v>159</v>
      </c>
      <c r="B167" s="81" t="s">
        <v>690</v>
      </c>
      <c r="C167" s="80" t="s">
        <v>32</v>
      </c>
      <c r="D167" s="80" t="s">
        <v>691</v>
      </c>
      <c r="E167" s="80" t="s">
        <v>692</v>
      </c>
      <c r="F167" s="81" t="s">
        <v>112</v>
      </c>
      <c r="G167" s="65" t="s">
        <v>693</v>
      </c>
      <c r="H167" s="11">
        <f t="shared" si="31"/>
        <v>4.38</v>
      </c>
      <c r="I167" s="81">
        <v>0</v>
      </c>
      <c r="J167" s="81">
        <v>0</v>
      </c>
      <c r="K167" s="81">
        <v>4.38</v>
      </c>
      <c r="L167" s="11">
        <f t="shared" si="34"/>
        <v>4.35</v>
      </c>
      <c r="M167" s="11">
        <f t="shared" si="35"/>
        <v>380</v>
      </c>
      <c r="N167" s="81"/>
      <c r="O167" s="108"/>
      <c r="P167" s="108"/>
      <c r="Q167" s="108"/>
      <c r="R167" s="108"/>
      <c r="S167" s="108"/>
      <c r="T167" s="112"/>
      <c r="U167" s="80"/>
      <c r="V167" s="108"/>
      <c r="W167" s="65"/>
      <c r="X167" s="65"/>
      <c r="Y167" s="79"/>
      <c r="Z167" s="112">
        <v>4.35</v>
      </c>
      <c r="AA167" s="80" t="s">
        <v>692</v>
      </c>
      <c r="AB167" s="108">
        <v>4.5</v>
      </c>
      <c r="AC167" s="65" t="s">
        <v>530</v>
      </c>
      <c r="AD167" s="65" t="s">
        <v>531</v>
      </c>
      <c r="AE167" s="79">
        <v>380</v>
      </c>
      <c r="AF167" s="70">
        <f t="shared" si="30"/>
        <v>380</v>
      </c>
      <c r="AG167" s="108"/>
      <c r="AH167" s="70">
        <v>0</v>
      </c>
      <c r="AI167" s="108"/>
      <c r="AJ167" s="70">
        <v>380</v>
      </c>
      <c r="AK167" s="108"/>
      <c r="AL167" s="70">
        <v>0</v>
      </c>
      <c r="AM167" s="81" t="s">
        <v>656</v>
      </c>
      <c r="AN167" s="108">
        <v>18773938988</v>
      </c>
      <c r="AO167" s="117"/>
      <c r="AP167" s="93"/>
    </row>
    <row r="168" spans="1:42" s="45" customFormat="1" ht="24" customHeight="1">
      <c r="A168" s="62">
        <v>160</v>
      </c>
      <c r="B168" s="81" t="s">
        <v>694</v>
      </c>
      <c r="C168" s="80" t="s">
        <v>32</v>
      </c>
      <c r="D168" s="80" t="s">
        <v>695</v>
      </c>
      <c r="E168" s="80" t="s">
        <v>696</v>
      </c>
      <c r="F168" s="81" t="s">
        <v>75</v>
      </c>
      <c r="G168" s="65" t="s">
        <v>697</v>
      </c>
      <c r="H168" s="11">
        <f t="shared" si="31"/>
        <v>9.538</v>
      </c>
      <c r="I168" s="81">
        <v>0</v>
      </c>
      <c r="J168" s="81">
        <v>9.538</v>
      </c>
      <c r="K168" s="81">
        <v>0</v>
      </c>
      <c r="L168" s="11">
        <f t="shared" si="34"/>
        <v>9.5</v>
      </c>
      <c r="M168" s="11">
        <f t="shared" si="35"/>
        <v>2400</v>
      </c>
      <c r="N168" s="81"/>
      <c r="O168" s="108"/>
      <c r="P168" s="108"/>
      <c r="Q168" s="108"/>
      <c r="R168" s="108"/>
      <c r="S168" s="108"/>
      <c r="T168" s="113">
        <v>9.5</v>
      </c>
      <c r="U168" s="80" t="s">
        <v>696</v>
      </c>
      <c r="V168" s="108">
        <v>4.5</v>
      </c>
      <c r="W168" s="65" t="s">
        <v>530</v>
      </c>
      <c r="X168" s="65" t="s">
        <v>531</v>
      </c>
      <c r="Y168" s="79">
        <v>2400</v>
      </c>
      <c r="Z168" s="108"/>
      <c r="AA168" s="80"/>
      <c r="AB168" s="108"/>
      <c r="AC168" s="65"/>
      <c r="AD168" s="65"/>
      <c r="AE168" s="108"/>
      <c r="AF168" s="70">
        <f t="shared" si="30"/>
        <v>2400</v>
      </c>
      <c r="AG168" s="108"/>
      <c r="AH168" s="70">
        <v>0</v>
      </c>
      <c r="AI168" s="108"/>
      <c r="AJ168" s="70">
        <v>2400</v>
      </c>
      <c r="AK168" s="108"/>
      <c r="AL168" s="70">
        <v>0</v>
      </c>
      <c r="AM168" s="81" t="s">
        <v>656</v>
      </c>
      <c r="AN168" s="108">
        <v>18773938988</v>
      </c>
      <c r="AO168" s="117"/>
      <c r="AP168" s="93"/>
    </row>
    <row r="169" spans="1:42" s="45" customFormat="1" ht="24" customHeight="1">
      <c r="A169" s="60">
        <v>161</v>
      </c>
      <c r="B169" s="81" t="s">
        <v>698</v>
      </c>
      <c r="C169" s="80" t="s">
        <v>32</v>
      </c>
      <c r="D169" s="80" t="s">
        <v>658</v>
      </c>
      <c r="E169" s="80" t="s">
        <v>699</v>
      </c>
      <c r="F169" s="81" t="s">
        <v>171</v>
      </c>
      <c r="G169" s="65" t="s">
        <v>700</v>
      </c>
      <c r="H169" s="11">
        <f t="shared" si="31"/>
        <v>2.1</v>
      </c>
      <c r="I169" s="81">
        <v>0</v>
      </c>
      <c r="J169" s="81">
        <v>2.1</v>
      </c>
      <c r="K169" s="81">
        <v>0</v>
      </c>
      <c r="L169" s="11">
        <f t="shared" si="34"/>
        <v>0.5</v>
      </c>
      <c r="M169" s="11">
        <f t="shared" si="35"/>
        <v>89</v>
      </c>
      <c r="N169" s="81"/>
      <c r="O169" s="108"/>
      <c r="P169" s="108"/>
      <c r="Q169" s="108"/>
      <c r="R169" s="108"/>
      <c r="S169" s="108"/>
      <c r="T169" s="113">
        <v>0.5</v>
      </c>
      <c r="U169" s="80" t="s">
        <v>699</v>
      </c>
      <c r="V169" s="108">
        <v>4.5</v>
      </c>
      <c r="W169" s="65" t="s">
        <v>530</v>
      </c>
      <c r="X169" s="65" t="s">
        <v>531</v>
      </c>
      <c r="Y169" s="79">
        <v>89</v>
      </c>
      <c r="Z169" s="108"/>
      <c r="AA169" s="80"/>
      <c r="AB169" s="108"/>
      <c r="AC169" s="65"/>
      <c r="AD169" s="65"/>
      <c r="AE169" s="108"/>
      <c r="AF169" s="70">
        <f t="shared" si="30"/>
        <v>89</v>
      </c>
      <c r="AG169" s="108"/>
      <c r="AH169" s="70">
        <v>0</v>
      </c>
      <c r="AI169" s="108"/>
      <c r="AJ169" s="70">
        <v>89</v>
      </c>
      <c r="AK169" s="108"/>
      <c r="AL169" s="70">
        <v>0</v>
      </c>
      <c r="AM169" s="81" t="s">
        <v>656</v>
      </c>
      <c r="AN169" s="108">
        <v>18773938988</v>
      </c>
      <c r="AO169" s="117"/>
      <c r="AP169" s="93"/>
    </row>
    <row r="170" spans="1:42" s="45" customFormat="1" ht="24" customHeight="1">
      <c r="A170" s="62">
        <v>162</v>
      </c>
      <c r="B170" s="81" t="s">
        <v>701</v>
      </c>
      <c r="C170" s="80" t="s">
        <v>32</v>
      </c>
      <c r="D170" s="80" t="s">
        <v>658</v>
      </c>
      <c r="E170" s="80" t="s">
        <v>699</v>
      </c>
      <c r="F170" s="81" t="s">
        <v>171</v>
      </c>
      <c r="G170" s="65" t="s">
        <v>702</v>
      </c>
      <c r="H170" s="11">
        <f t="shared" si="31"/>
        <v>0.85</v>
      </c>
      <c r="I170" s="11">
        <v>0</v>
      </c>
      <c r="J170" s="81">
        <v>0.85</v>
      </c>
      <c r="K170" s="81">
        <v>0</v>
      </c>
      <c r="L170" s="11">
        <f t="shared" si="34"/>
        <v>0.8</v>
      </c>
      <c r="M170" s="11">
        <f t="shared" si="35"/>
        <v>150</v>
      </c>
      <c r="N170" s="70"/>
      <c r="O170" s="11"/>
      <c r="P170" s="70"/>
      <c r="Q170" s="65"/>
      <c r="R170" s="81"/>
      <c r="S170" s="70"/>
      <c r="T170" s="113">
        <v>0.8</v>
      </c>
      <c r="U170" s="80" t="s">
        <v>699</v>
      </c>
      <c r="V170" s="108">
        <v>4.5</v>
      </c>
      <c r="W170" s="65" t="s">
        <v>530</v>
      </c>
      <c r="X170" s="65" t="s">
        <v>531</v>
      </c>
      <c r="Y170" s="79">
        <v>150</v>
      </c>
      <c r="Z170" s="70"/>
      <c r="AA170" s="11"/>
      <c r="AB170" s="70"/>
      <c r="AC170" s="65"/>
      <c r="AD170" s="65"/>
      <c r="AE170" s="70"/>
      <c r="AF170" s="70">
        <f t="shared" si="30"/>
        <v>150</v>
      </c>
      <c r="AG170" s="70"/>
      <c r="AH170" s="70">
        <v>45</v>
      </c>
      <c r="AI170" s="70"/>
      <c r="AJ170" s="70">
        <v>60</v>
      </c>
      <c r="AK170" s="70"/>
      <c r="AL170" s="70">
        <v>45</v>
      </c>
      <c r="AM170" s="81" t="s">
        <v>656</v>
      </c>
      <c r="AN170" s="70">
        <v>18773938988</v>
      </c>
      <c r="AO170" s="94"/>
      <c r="AP170" s="93"/>
    </row>
    <row r="171" spans="1:42" s="45" customFormat="1" ht="24" customHeight="1">
      <c r="A171" s="60">
        <v>163</v>
      </c>
      <c r="B171" s="81" t="s">
        <v>703</v>
      </c>
      <c r="C171" s="80" t="s">
        <v>32</v>
      </c>
      <c r="D171" s="65" t="s">
        <v>704</v>
      </c>
      <c r="E171" s="81" t="s">
        <v>705</v>
      </c>
      <c r="F171" s="81" t="s">
        <v>171</v>
      </c>
      <c r="G171" s="65" t="s">
        <v>706</v>
      </c>
      <c r="H171" s="11">
        <f t="shared" si="31"/>
        <v>1.52</v>
      </c>
      <c r="I171" s="81">
        <v>0</v>
      </c>
      <c r="J171" s="81">
        <v>1.52</v>
      </c>
      <c r="K171" s="81">
        <v>0</v>
      </c>
      <c r="L171" s="11">
        <f t="shared" si="34"/>
        <v>0</v>
      </c>
      <c r="M171" s="11">
        <f t="shared" si="35"/>
        <v>0</v>
      </c>
      <c r="N171" s="81"/>
      <c r="O171" s="108"/>
      <c r="P171" s="108"/>
      <c r="Q171" s="108"/>
      <c r="R171" s="108"/>
      <c r="S171" s="108"/>
      <c r="T171" s="113">
        <v>0</v>
      </c>
      <c r="U171" s="81" t="s">
        <v>705</v>
      </c>
      <c r="V171" s="108">
        <v>4.5</v>
      </c>
      <c r="W171" s="65" t="s">
        <v>670</v>
      </c>
      <c r="X171" s="65" t="s">
        <v>531</v>
      </c>
      <c r="Y171" s="114">
        <v>0</v>
      </c>
      <c r="Z171" s="108"/>
      <c r="AA171" s="81"/>
      <c r="AB171" s="108"/>
      <c r="AC171" s="65"/>
      <c r="AD171" s="65"/>
      <c r="AE171" s="108"/>
      <c r="AF171" s="70">
        <f t="shared" si="30"/>
        <v>0</v>
      </c>
      <c r="AG171" s="108"/>
      <c r="AH171" s="70">
        <v>0</v>
      </c>
      <c r="AI171" s="108"/>
      <c r="AJ171" s="70">
        <v>0</v>
      </c>
      <c r="AK171" s="108"/>
      <c r="AL171" s="70">
        <v>0</v>
      </c>
      <c r="AM171" s="81" t="s">
        <v>656</v>
      </c>
      <c r="AN171" s="108">
        <v>18773938988</v>
      </c>
      <c r="AO171" s="117"/>
      <c r="AP171" s="93"/>
    </row>
    <row r="172" spans="1:42" s="45" customFormat="1" ht="24" customHeight="1">
      <c r="A172" s="62">
        <v>164</v>
      </c>
      <c r="B172" s="81" t="s">
        <v>707</v>
      </c>
      <c r="C172" s="80" t="s">
        <v>32</v>
      </c>
      <c r="D172" s="80" t="s">
        <v>653</v>
      </c>
      <c r="E172" s="80" t="s">
        <v>708</v>
      </c>
      <c r="F172" s="81" t="s">
        <v>171</v>
      </c>
      <c r="G172" s="65" t="s">
        <v>709</v>
      </c>
      <c r="H172" s="11">
        <f t="shared" si="31"/>
        <v>4.38</v>
      </c>
      <c r="I172" s="81">
        <v>0</v>
      </c>
      <c r="J172" s="81">
        <v>4.38</v>
      </c>
      <c r="K172" s="81">
        <v>0</v>
      </c>
      <c r="L172" s="11">
        <f t="shared" si="34"/>
        <v>2.5</v>
      </c>
      <c r="M172" s="11">
        <f t="shared" si="35"/>
        <v>400</v>
      </c>
      <c r="N172" s="81"/>
      <c r="O172" s="108"/>
      <c r="P172" s="108"/>
      <c r="Q172" s="108"/>
      <c r="R172" s="108"/>
      <c r="S172" s="108"/>
      <c r="T172" s="111">
        <v>2.5</v>
      </c>
      <c r="U172" s="80" t="s">
        <v>708</v>
      </c>
      <c r="V172" s="108">
        <v>4.5</v>
      </c>
      <c r="W172" s="65" t="s">
        <v>530</v>
      </c>
      <c r="X172" s="65" t="s">
        <v>531</v>
      </c>
      <c r="Y172" s="79">
        <v>400</v>
      </c>
      <c r="Z172" s="108"/>
      <c r="AA172" s="81"/>
      <c r="AB172" s="108"/>
      <c r="AC172" s="65"/>
      <c r="AD172" s="65"/>
      <c r="AE172" s="108"/>
      <c r="AF172" s="70">
        <f t="shared" si="30"/>
        <v>400</v>
      </c>
      <c r="AG172" s="108"/>
      <c r="AH172" s="70">
        <v>130</v>
      </c>
      <c r="AI172" s="108"/>
      <c r="AJ172" s="70">
        <v>140</v>
      </c>
      <c r="AK172" s="108"/>
      <c r="AL172" s="70">
        <v>130</v>
      </c>
      <c r="AM172" s="81" t="s">
        <v>656</v>
      </c>
      <c r="AN172" s="108">
        <v>18773938988</v>
      </c>
      <c r="AO172" s="117"/>
      <c r="AP172" s="93"/>
    </row>
    <row r="173" spans="1:42" s="45" customFormat="1" ht="24" customHeight="1">
      <c r="A173" s="60">
        <v>165</v>
      </c>
      <c r="B173" s="64" t="s">
        <v>710</v>
      </c>
      <c r="C173" s="80" t="s">
        <v>32</v>
      </c>
      <c r="D173" s="65" t="s">
        <v>667</v>
      </c>
      <c r="E173" s="81" t="s">
        <v>711</v>
      </c>
      <c r="F173" s="81" t="s">
        <v>712</v>
      </c>
      <c r="G173" s="81" t="s">
        <v>713</v>
      </c>
      <c r="H173" s="11">
        <f t="shared" si="31"/>
        <v>0.58</v>
      </c>
      <c r="I173" s="81"/>
      <c r="J173" s="81">
        <v>0.58</v>
      </c>
      <c r="K173" s="81"/>
      <c r="L173" s="11">
        <f t="shared" si="34"/>
        <v>0.08</v>
      </c>
      <c r="M173" s="11">
        <f t="shared" si="35"/>
        <v>0</v>
      </c>
      <c r="N173" s="81"/>
      <c r="O173" s="108"/>
      <c r="P173" s="108"/>
      <c r="Q173" s="108"/>
      <c r="R173" s="108"/>
      <c r="S173" s="108"/>
      <c r="T173" s="112">
        <v>0.08</v>
      </c>
      <c r="U173" s="81" t="s">
        <v>711</v>
      </c>
      <c r="V173" s="108">
        <v>4.5</v>
      </c>
      <c r="W173" s="65" t="s">
        <v>530</v>
      </c>
      <c r="X173" s="65" t="s">
        <v>531</v>
      </c>
      <c r="Y173" s="108">
        <v>0</v>
      </c>
      <c r="Z173" s="108"/>
      <c r="AA173" s="108"/>
      <c r="AB173" s="108"/>
      <c r="AC173" s="108"/>
      <c r="AD173" s="108"/>
      <c r="AE173" s="108"/>
      <c r="AF173" s="70">
        <f t="shared" si="30"/>
        <v>0</v>
      </c>
      <c r="AG173" s="108"/>
      <c r="AH173" s="70">
        <v>0</v>
      </c>
      <c r="AI173" s="108"/>
      <c r="AJ173" s="70">
        <v>0</v>
      </c>
      <c r="AK173" s="108"/>
      <c r="AL173" s="70">
        <v>0</v>
      </c>
      <c r="AM173" s="81" t="s">
        <v>656</v>
      </c>
      <c r="AN173" s="108">
        <v>18773938988</v>
      </c>
      <c r="AO173" s="118"/>
      <c r="AP173" s="93"/>
    </row>
    <row r="174" spans="1:42" s="45" customFormat="1" ht="24" customHeight="1">
      <c r="A174" s="62">
        <v>166</v>
      </c>
      <c r="B174" s="64" t="s">
        <v>714</v>
      </c>
      <c r="C174" s="80" t="s">
        <v>32</v>
      </c>
      <c r="D174" s="65" t="s">
        <v>695</v>
      </c>
      <c r="E174" s="81" t="s">
        <v>715</v>
      </c>
      <c r="F174" s="81" t="s">
        <v>712</v>
      </c>
      <c r="G174" s="81" t="s">
        <v>716</v>
      </c>
      <c r="H174" s="11">
        <f t="shared" si="31"/>
        <v>3.17</v>
      </c>
      <c r="I174" s="81"/>
      <c r="J174" s="81">
        <v>3.17</v>
      </c>
      <c r="K174" s="81"/>
      <c r="L174" s="11">
        <f t="shared" si="34"/>
        <v>0.27</v>
      </c>
      <c r="M174" s="11">
        <f t="shared" si="35"/>
        <v>0</v>
      </c>
      <c r="N174" s="81"/>
      <c r="O174" s="108"/>
      <c r="P174" s="108"/>
      <c r="Q174" s="108"/>
      <c r="R174" s="108"/>
      <c r="S174" s="108"/>
      <c r="T174" s="112">
        <v>0.27</v>
      </c>
      <c r="U174" s="81" t="s">
        <v>715</v>
      </c>
      <c r="V174" s="108">
        <v>4.5</v>
      </c>
      <c r="W174" s="65" t="s">
        <v>530</v>
      </c>
      <c r="X174" s="65" t="s">
        <v>531</v>
      </c>
      <c r="Y174" s="108">
        <v>0</v>
      </c>
      <c r="Z174" s="108"/>
      <c r="AA174" s="108"/>
      <c r="AB174" s="108"/>
      <c r="AC174" s="108"/>
      <c r="AD174" s="108"/>
      <c r="AE174" s="108"/>
      <c r="AF174" s="70">
        <f t="shared" si="30"/>
        <v>0</v>
      </c>
      <c r="AG174" s="108"/>
      <c r="AH174" s="70">
        <v>0</v>
      </c>
      <c r="AI174" s="108"/>
      <c r="AJ174" s="70">
        <v>0</v>
      </c>
      <c r="AK174" s="108"/>
      <c r="AL174" s="70">
        <v>0</v>
      </c>
      <c r="AM174" s="81" t="s">
        <v>656</v>
      </c>
      <c r="AN174" s="108">
        <v>18773938988</v>
      </c>
      <c r="AO174" s="118"/>
      <c r="AP174" s="93"/>
    </row>
    <row r="175" spans="1:42" s="45" customFormat="1" ht="24" customHeight="1">
      <c r="A175" s="60">
        <v>167</v>
      </c>
      <c r="B175" s="63" t="s">
        <v>717</v>
      </c>
      <c r="C175" s="80" t="s">
        <v>32</v>
      </c>
      <c r="D175" s="80" t="s">
        <v>718</v>
      </c>
      <c r="E175" s="80" t="s">
        <v>719</v>
      </c>
      <c r="F175" s="81" t="s">
        <v>75</v>
      </c>
      <c r="G175" s="81" t="s">
        <v>720</v>
      </c>
      <c r="H175" s="11">
        <f t="shared" si="31"/>
        <v>12.573</v>
      </c>
      <c r="I175" s="81">
        <v>12.573</v>
      </c>
      <c r="J175" s="81">
        <v>0</v>
      </c>
      <c r="K175" s="81">
        <v>0</v>
      </c>
      <c r="L175" s="11">
        <f t="shared" si="34"/>
        <v>12.573</v>
      </c>
      <c r="M175" s="11">
        <f t="shared" si="35"/>
        <v>7300</v>
      </c>
      <c r="N175" s="108">
        <v>12.573</v>
      </c>
      <c r="O175" s="80" t="s">
        <v>718</v>
      </c>
      <c r="P175" s="108">
        <v>6.5</v>
      </c>
      <c r="Q175" s="65" t="s">
        <v>670</v>
      </c>
      <c r="R175" s="81" t="s">
        <v>424</v>
      </c>
      <c r="S175" s="108">
        <v>7300</v>
      </c>
      <c r="T175" s="112"/>
      <c r="U175" s="80"/>
      <c r="V175" s="108"/>
      <c r="W175" s="65"/>
      <c r="X175" s="65"/>
      <c r="Y175" s="108"/>
      <c r="Z175" s="115"/>
      <c r="AA175" s="80"/>
      <c r="AB175" s="108"/>
      <c r="AC175" s="65"/>
      <c r="AD175" s="65"/>
      <c r="AE175" s="108"/>
      <c r="AF175" s="70">
        <f t="shared" si="30"/>
        <v>7300</v>
      </c>
      <c r="AG175" s="108"/>
      <c r="AH175" s="70">
        <v>1073</v>
      </c>
      <c r="AI175" s="108"/>
      <c r="AJ175" s="70">
        <v>1327</v>
      </c>
      <c r="AK175" s="108"/>
      <c r="AL175" s="70">
        <v>4900</v>
      </c>
      <c r="AM175" s="81" t="s">
        <v>656</v>
      </c>
      <c r="AN175" s="108">
        <v>18773938988</v>
      </c>
      <c r="AO175" s="117"/>
      <c r="AP175" s="93"/>
    </row>
    <row r="176" spans="1:41" s="45" customFormat="1" ht="24" customHeight="1">
      <c r="A176" s="62">
        <v>168</v>
      </c>
      <c r="B176" s="64" t="s">
        <v>721</v>
      </c>
      <c r="C176" s="80" t="s">
        <v>32</v>
      </c>
      <c r="D176" s="65" t="s">
        <v>687</v>
      </c>
      <c r="E176" s="81" t="s">
        <v>722</v>
      </c>
      <c r="F176" s="81" t="s">
        <v>712</v>
      </c>
      <c r="G176" s="81" t="s">
        <v>723</v>
      </c>
      <c r="H176" s="11">
        <f t="shared" si="31"/>
        <v>3.82</v>
      </c>
      <c r="I176" s="81"/>
      <c r="J176" s="81">
        <v>3.82</v>
      </c>
      <c r="K176" s="81"/>
      <c r="L176" s="11">
        <f t="shared" si="34"/>
        <v>0.04</v>
      </c>
      <c r="M176" s="11">
        <f t="shared" si="35"/>
        <v>0</v>
      </c>
      <c r="N176" s="81"/>
      <c r="O176" s="108"/>
      <c r="P176" s="108"/>
      <c r="Q176" s="108"/>
      <c r="R176" s="108"/>
      <c r="S176" s="108"/>
      <c r="T176" s="112">
        <v>0.04</v>
      </c>
      <c r="U176" s="81" t="s">
        <v>722</v>
      </c>
      <c r="V176" s="108">
        <v>4.5</v>
      </c>
      <c r="W176" s="65" t="s">
        <v>530</v>
      </c>
      <c r="X176" s="65" t="s">
        <v>531</v>
      </c>
      <c r="Y176" s="108">
        <v>0</v>
      </c>
      <c r="Z176" s="108"/>
      <c r="AA176" s="108"/>
      <c r="AB176" s="108"/>
      <c r="AC176" s="108"/>
      <c r="AD176" s="108"/>
      <c r="AE176" s="108"/>
      <c r="AF176" s="70">
        <f t="shared" si="30"/>
        <v>0</v>
      </c>
      <c r="AG176" s="108"/>
      <c r="AH176" s="70">
        <v>0</v>
      </c>
      <c r="AI176" s="108"/>
      <c r="AJ176" s="70">
        <v>0</v>
      </c>
      <c r="AK176" s="108"/>
      <c r="AL176" s="70">
        <v>0</v>
      </c>
      <c r="AM176" s="81" t="s">
        <v>656</v>
      </c>
      <c r="AN176" s="108">
        <v>18773938988</v>
      </c>
      <c r="AO176" s="118"/>
    </row>
    <row r="177" spans="1:41" s="45" customFormat="1" ht="24" customHeight="1">
      <c r="A177" s="60">
        <v>169</v>
      </c>
      <c r="B177" s="64" t="s">
        <v>724</v>
      </c>
      <c r="C177" s="80" t="s">
        <v>32</v>
      </c>
      <c r="D177" s="65" t="s">
        <v>676</v>
      </c>
      <c r="E177" s="81" t="s">
        <v>725</v>
      </c>
      <c r="F177" s="81" t="s">
        <v>712</v>
      </c>
      <c r="G177" s="81" t="s">
        <v>726</v>
      </c>
      <c r="H177" s="11">
        <f t="shared" si="31"/>
        <v>5.64</v>
      </c>
      <c r="I177" s="81"/>
      <c r="J177" s="81">
        <v>5.64</v>
      </c>
      <c r="K177" s="81"/>
      <c r="L177" s="11">
        <f t="shared" si="34"/>
        <v>0.73</v>
      </c>
      <c r="M177" s="11">
        <f t="shared" si="35"/>
        <v>0</v>
      </c>
      <c r="N177" s="81"/>
      <c r="O177" s="108"/>
      <c r="P177" s="108"/>
      <c r="Q177" s="108"/>
      <c r="R177" s="108"/>
      <c r="S177" s="108"/>
      <c r="T177" s="112">
        <v>0.73</v>
      </c>
      <c r="U177" s="81" t="s">
        <v>725</v>
      </c>
      <c r="V177" s="108">
        <v>4.5</v>
      </c>
      <c r="W177" s="65" t="s">
        <v>530</v>
      </c>
      <c r="X177" s="65" t="s">
        <v>531</v>
      </c>
      <c r="Y177" s="108">
        <v>0</v>
      </c>
      <c r="Z177" s="108"/>
      <c r="AA177" s="108"/>
      <c r="AB177" s="108"/>
      <c r="AC177" s="108"/>
      <c r="AD177" s="108"/>
      <c r="AE177" s="108"/>
      <c r="AF177" s="70">
        <f t="shared" si="30"/>
        <v>0</v>
      </c>
      <c r="AG177" s="108"/>
      <c r="AH177" s="70">
        <v>0</v>
      </c>
      <c r="AI177" s="108"/>
      <c r="AJ177" s="70">
        <v>0</v>
      </c>
      <c r="AK177" s="108"/>
      <c r="AL177" s="70">
        <v>0</v>
      </c>
      <c r="AM177" s="81" t="s">
        <v>656</v>
      </c>
      <c r="AN177" s="108">
        <v>18773938988</v>
      </c>
      <c r="AO177" s="118"/>
    </row>
    <row r="178" spans="1:41" s="45" customFormat="1" ht="24" customHeight="1">
      <c r="A178" s="62">
        <v>170</v>
      </c>
      <c r="B178" s="64" t="s">
        <v>727</v>
      </c>
      <c r="C178" s="80" t="s">
        <v>32</v>
      </c>
      <c r="D178" s="65" t="s">
        <v>728</v>
      </c>
      <c r="E178" s="81" t="s">
        <v>729</v>
      </c>
      <c r="F178" s="81" t="s">
        <v>712</v>
      </c>
      <c r="G178" s="81" t="s">
        <v>730</v>
      </c>
      <c r="H178" s="11">
        <f t="shared" si="31"/>
        <v>1.27</v>
      </c>
      <c r="I178" s="81"/>
      <c r="J178" s="81">
        <v>1.27</v>
      </c>
      <c r="K178" s="81"/>
      <c r="L178" s="11">
        <f t="shared" si="34"/>
        <v>0.17</v>
      </c>
      <c r="M178" s="11">
        <f t="shared" si="35"/>
        <v>0</v>
      </c>
      <c r="N178" s="81"/>
      <c r="O178" s="108"/>
      <c r="P178" s="108"/>
      <c r="Q178" s="108"/>
      <c r="R178" s="108"/>
      <c r="S178" s="108"/>
      <c r="T178" s="112">
        <v>0.17</v>
      </c>
      <c r="U178" s="81" t="s">
        <v>729</v>
      </c>
      <c r="V178" s="108">
        <v>4.5</v>
      </c>
      <c r="W178" s="65" t="s">
        <v>530</v>
      </c>
      <c r="X178" s="65" t="s">
        <v>531</v>
      </c>
      <c r="Y178" s="108">
        <v>0</v>
      </c>
      <c r="Z178" s="108"/>
      <c r="AA178" s="108"/>
      <c r="AB178" s="108"/>
      <c r="AC178" s="108"/>
      <c r="AD178" s="108"/>
      <c r="AE178" s="108"/>
      <c r="AF178" s="70">
        <f t="shared" si="30"/>
        <v>0</v>
      </c>
      <c r="AG178" s="108"/>
      <c r="AH178" s="70">
        <v>0</v>
      </c>
      <c r="AI178" s="108"/>
      <c r="AJ178" s="70">
        <v>0</v>
      </c>
      <c r="AK178" s="108"/>
      <c r="AL178" s="70">
        <v>0</v>
      </c>
      <c r="AM178" s="81" t="s">
        <v>656</v>
      </c>
      <c r="AN178" s="108">
        <v>18773938988</v>
      </c>
      <c r="AO178" s="118"/>
    </row>
    <row r="179" spans="1:42" s="45" customFormat="1" ht="24" customHeight="1">
      <c r="A179" s="60">
        <v>171</v>
      </c>
      <c r="B179" s="63" t="s">
        <v>731</v>
      </c>
      <c r="C179" s="61" t="s">
        <v>33</v>
      </c>
      <c r="D179" s="11" t="s">
        <v>732</v>
      </c>
      <c r="E179" s="11" t="s">
        <v>733</v>
      </c>
      <c r="F179" s="11" t="s">
        <v>171</v>
      </c>
      <c r="G179" s="11" t="s">
        <v>734</v>
      </c>
      <c r="H179" s="11">
        <f t="shared" si="31"/>
        <v>0.634</v>
      </c>
      <c r="I179" s="11"/>
      <c r="J179" s="11">
        <v>0.634</v>
      </c>
      <c r="K179" s="11"/>
      <c r="L179" s="11">
        <f t="shared" si="34"/>
        <v>0.634</v>
      </c>
      <c r="M179" s="11">
        <f t="shared" si="35"/>
        <v>95.1</v>
      </c>
      <c r="N179" s="11"/>
      <c r="O179" s="70"/>
      <c r="P179" s="70"/>
      <c r="Q179" s="70"/>
      <c r="R179" s="70"/>
      <c r="S179" s="70"/>
      <c r="T179" s="11">
        <v>0.634</v>
      </c>
      <c r="U179" s="11" t="s">
        <v>735</v>
      </c>
      <c r="V179" s="70">
        <v>4.5</v>
      </c>
      <c r="W179" s="11" t="s">
        <v>85</v>
      </c>
      <c r="X179" s="11" t="s">
        <v>86</v>
      </c>
      <c r="Y179" s="11">
        <v>95.1</v>
      </c>
      <c r="Z179" s="70"/>
      <c r="AA179" s="70"/>
      <c r="AB179" s="70"/>
      <c r="AC179" s="70"/>
      <c r="AD179" s="70"/>
      <c r="AE179" s="70"/>
      <c r="AF179" s="70">
        <f t="shared" si="30"/>
        <v>95.10000000000001</v>
      </c>
      <c r="AG179" s="70"/>
      <c r="AH179" s="70">
        <v>14.4</v>
      </c>
      <c r="AI179" s="70"/>
      <c r="AJ179" s="70">
        <v>80.7</v>
      </c>
      <c r="AK179" s="70"/>
      <c r="AL179" s="70">
        <v>0</v>
      </c>
      <c r="AM179" s="11" t="s">
        <v>736</v>
      </c>
      <c r="AN179" s="70">
        <v>18975753921</v>
      </c>
      <c r="AO179" s="92"/>
      <c r="AP179" s="93"/>
    </row>
    <row r="180" spans="1:42" s="45" customFormat="1" ht="24" customHeight="1">
      <c r="A180" s="62">
        <v>172</v>
      </c>
      <c r="B180" s="63" t="s">
        <v>737</v>
      </c>
      <c r="C180" s="61" t="s">
        <v>33</v>
      </c>
      <c r="D180" s="11" t="s">
        <v>738</v>
      </c>
      <c r="E180" s="11" t="s">
        <v>739</v>
      </c>
      <c r="F180" s="11" t="s">
        <v>171</v>
      </c>
      <c r="G180" s="11" t="s">
        <v>740</v>
      </c>
      <c r="H180" s="11">
        <f t="shared" si="31"/>
        <v>0.881</v>
      </c>
      <c r="I180" s="11"/>
      <c r="J180" s="11">
        <v>0.881</v>
      </c>
      <c r="K180" s="11"/>
      <c r="L180" s="11">
        <f t="shared" si="34"/>
        <v>0.881</v>
      </c>
      <c r="M180" s="11">
        <f t="shared" si="35"/>
        <v>132.15</v>
      </c>
      <c r="N180" s="11"/>
      <c r="O180" s="70"/>
      <c r="P180" s="70"/>
      <c r="Q180" s="70"/>
      <c r="R180" s="70"/>
      <c r="S180" s="70"/>
      <c r="T180" s="11">
        <v>0.881</v>
      </c>
      <c r="U180" s="11" t="s">
        <v>741</v>
      </c>
      <c r="V180" s="70">
        <v>4.5</v>
      </c>
      <c r="W180" s="11" t="s">
        <v>85</v>
      </c>
      <c r="X180" s="11" t="s">
        <v>86</v>
      </c>
      <c r="Y180" s="11">
        <v>132.15</v>
      </c>
      <c r="Z180" s="70"/>
      <c r="AA180" s="70"/>
      <c r="AB180" s="70"/>
      <c r="AC180" s="70"/>
      <c r="AD180" s="70"/>
      <c r="AE180" s="70"/>
      <c r="AF180" s="70">
        <f t="shared" si="30"/>
        <v>132.15</v>
      </c>
      <c r="AG180" s="70"/>
      <c r="AH180" s="70">
        <v>20</v>
      </c>
      <c r="AI180" s="70"/>
      <c r="AJ180" s="70">
        <v>112.15</v>
      </c>
      <c r="AK180" s="70"/>
      <c r="AL180" s="70">
        <v>0</v>
      </c>
      <c r="AM180" s="11" t="s">
        <v>736</v>
      </c>
      <c r="AN180" s="70">
        <v>18975753921</v>
      </c>
      <c r="AO180" s="92"/>
      <c r="AP180" s="93"/>
    </row>
    <row r="181" spans="1:42" s="45" customFormat="1" ht="24" customHeight="1">
      <c r="A181" s="60">
        <v>173</v>
      </c>
      <c r="B181" s="63" t="s">
        <v>742</v>
      </c>
      <c r="C181" s="61" t="s">
        <v>33</v>
      </c>
      <c r="D181" s="11" t="s">
        <v>743</v>
      </c>
      <c r="E181" s="11" t="s">
        <v>744</v>
      </c>
      <c r="F181" s="11" t="s">
        <v>171</v>
      </c>
      <c r="G181" s="107" t="s">
        <v>745</v>
      </c>
      <c r="H181" s="11">
        <f t="shared" si="31"/>
        <v>0.425</v>
      </c>
      <c r="I181" s="11"/>
      <c r="J181" s="11">
        <v>0.425</v>
      </c>
      <c r="K181" s="11"/>
      <c r="L181" s="11">
        <f t="shared" si="34"/>
        <v>0.425</v>
      </c>
      <c r="M181" s="11">
        <f t="shared" si="35"/>
        <v>63.75</v>
      </c>
      <c r="N181" s="11"/>
      <c r="O181" s="70"/>
      <c r="P181" s="70"/>
      <c r="Q181" s="70"/>
      <c r="R181" s="70"/>
      <c r="S181" s="70"/>
      <c r="T181" s="11">
        <v>0.425</v>
      </c>
      <c r="U181" s="11" t="s">
        <v>746</v>
      </c>
      <c r="V181" s="70">
        <v>4.5</v>
      </c>
      <c r="W181" s="11" t="s">
        <v>85</v>
      </c>
      <c r="X181" s="11" t="s">
        <v>86</v>
      </c>
      <c r="Y181" s="11">
        <v>63.75</v>
      </c>
      <c r="Z181" s="70"/>
      <c r="AA181" s="70"/>
      <c r="AB181" s="70"/>
      <c r="AC181" s="70"/>
      <c r="AD181" s="70"/>
      <c r="AE181" s="70"/>
      <c r="AF181" s="70">
        <f t="shared" si="30"/>
        <v>63.75</v>
      </c>
      <c r="AG181" s="70"/>
      <c r="AH181" s="70">
        <v>9.64</v>
      </c>
      <c r="AI181" s="70"/>
      <c r="AJ181" s="70">
        <v>54.11</v>
      </c>
      <c r="AK181" s="70"/>
      <c r="AL181" s="70">
        <v>0</v>
      </c>
      <c r="AM181" s="11" t="s">
        <v>736</v>
      </c>
      <c r="AN181" s="70">
        <v>18975753921</v>
      </c>
      <c r="AO181" s="92"/>
      <c r="AP181" s="93"/>
    </row>
    <row r="182" spans="1:42" s="45" customFormat="1" ht="24" customHeight="1">
      <c r="A182" s="62">
        <v>174</v>
      </c>
      <c r="B182" s="63" t="s">
        <v>747</v>
      </c>
      <c r="C182" s="61" t="s">
        <v>33</v>
      </c>
      <c r="D182" s="11" t="s">
        <v>748</v>
      </c>
      <c r="E182" s="11" t="s">
        <v>749</v>
      </c>
      <c r="F182" s="11" t="s">
        <v>171</v>
      </c>
      <c r="G182" s="11" t="s">
        <v>750</v>
      </c>
      <c r="H182" s="11">
        <f t="shared" si="31"/>
        <v>3.93</v>
      </c>
      <c r="I182" s="11"/>
      <c r="J182" s="11">
        <v>3.93</v>
      </c>
      <c r="K182" s="11"/>
      <c r="L182" s="11">
        <f t="shared" si="34"/>
        <v>1.045</v>
      </c>
      <c r="M182" s="11">
        <f t="shared" si="35"/>
        <v>104.5</v>
      </c>
      <c r="N182" s="11"/>
      <c r="O182" s="70"/>
      <c r="P182" s="70"/>
      <c r="Q182" s="70"/>
      <c r="R182" s="70"/>
      <c r="S182" s="70"/>
      <c r="T182" s="11">
        <v>1.045</v>
      </c>
      <c r="U182" s="11" t="s">
        <v>751</v>
      </c>
      <c r="V182" s="70">
        <v>4.5</v>
      </c>
      <c r="W182" s="11" t="s">
        <v>85</v>
      </c>
      <c r="X182" s="11" t="s">
        <v>86</v>
      </c>
      <c r="Y182" s="11">
        <v>104.5</v>
      </c>
      <c r="Z182" s="70"/>
      <c r="AA182" s="70"/>
      <c r="AB182" s="70"/>
      <c r="AC182" s="70"/>
      <c r="AD182" s="70"/>
      <c r="AE182" s="70"/>
      <c r="AF182" s="70">
        <f t="shared" si="30"/>
        <v>104.5</v>
      </c>
      <c r="AG182" s="70"/>
      <c r="AH182" s="70">
        <v>23.7</v>
      </c>
      <c r="AI182" s="70"/>
      <c r="AJ182" s="70">
        <v>80.8</v>
      </c>
      <c r="AK182" s="70"/>
      <c r="AL182" s="70">
        <v>0</v>
      </c>
      <c r="AM182" s="11" t="s">
        <v>736</v>
      </c>
      <c r="AN182" s="70">
        <v>18975753921</v>
      </c>
      <c r="AO182" s="92"/>
      <c r="AP182" s="93"/>
    </row>
    <row r="183" spans="1:42" s="45" customFormat="1" ht="24" customHeight="1">
      <c r="A183" s="60">
        <v>175</v>
      </c>
      <c r="B183" s="63" t="s">
        <v>752</v>
      </c>
      <c r="C183" s="61" t="s">
        <v>33</v>
      </c>
      <c r="D183" s="11" t="s">
        <v>738</v>
      </c>
      <c r="E183" s="11" t="s">
        <v>753</v>
      </c>
      <c r="F183" s="11" t="s">
        <v>171</v>
      </c>
      <c r="G183" s="107" t="s">
        <v>754</v>
      </c>
      <c r="H183" s="11">
        <f t="shared" si="31"/>
        <v>0.36</v>
      </c>
      <c r="I183" s="11"/>
      <c r="J183" s="100">
        <v>0.36</v>
      </c>
      <c r="K183" s="11"/>
      <c r="L183" s="11">
        <f t="shared" si="34"/>
        <v>0.36</v>
      </c>
      <c r="M183" s="11">
        <f t="shared" si="35"/>
        <v>54</v>
      </c>
      <c r="N183" s="11"/>
      <c r="O183" s="70"/>
      <c r="P183" s="70"/>
      <c r="Q183" s="70"/>
      <c r="R183" s="70"/>
      <c r="S183" s="70"/>
      <c r="T183" s="100">
        <v>0.36</v>
      </c>
      <c r="U183" s="11" t="s">
        <v>755</v>
      </c>
      <c r="V183" s="70">
        <v>4.5</v>
      </c>
      <c r="W183" s="11" t="s">
        <v>85</v>
      </c>
      <c r="X183" s="11" t="s">
        <v>86</v>
      </c>
      <c r="Y183" s="11">
        <v>54</v>
      </c>
      <c r="Z183" s="70"/>
      <c r="AA183" s="70"/>
      <c r="AB183" s="70"/>
      <c r="AC183" s="70"/>
      <c r="AD183" s="70"/>
      <c r="AE183" s="70"/>
      <c r="AF183" s="70">
        <f t="shared" si="30"/>
        <v>54</v>
      </c>
      <c r="AG183" s="70"/>
      <c r="AH183" s="70">
        <v>8.17</v>
      </c>
      <c r="AI183" s="70"/>
      <c r="AJ183" s="70">
        <v>45.83</v>
      </c>
      <c r="AK183" s="70"/>
      <c r="AL183" s="70">
        <v>0</v>
      </c>
      <c r="AM183" s="11" t="s">
        <v>736</v>
      </c>
      <c r="AN183" s="70">
        <v>18975753921</v>
      </c>
      <c r="AO183" s="92"/>
      <c r="AP183" s="93"/>
    </row>
    <row r="184" spans="1:42" s="45" customFormat="1" ht="24" customHeight="1">
      <c r="A184" s="62">
        <v>176</v>
      </c>
      <c r="B184" s="63" t="s">
        <v>756</v>
      </c>
      <c r="C184" s="61" t="s">
        <v>33</v>
      </c>
      <c r="D184" s="11" t="s">
        <v>757</v>
      </c>
      <c r="E184" s="11" t="s">
        <v>758</v>
      </c>
      <c r="F184" s="11" t="s">
        <v>171</v>
      </c>
      <c r="G184" s="107" t="s">
        <v>759</v>
      </c>
      <c r="H184" s="11">
        <f t="shared" si="31"/>
        <v>1.88</v>
      </c>
      <c r="I184" s="11"/>
      <c r="J184" s="11">
        <v>1.88</v>
      </c>
      <c r="K184" s="11"/>
      <c r="L184" s="11">
        <f t="shared" si="34"/>
        <v>4.5</v>
      </c>
      <c r="M184" s="11">
        <f t="shared" si="35"/>
        <v>188</v>
      </c>
      <c r="N184" s="11"/>
      <c r="O184" s="70"/>
      <c r="P184" s="70"/>
      <c r="Q184" s="70"/>
      <c r="R184" s="70"/>
      <c r="S184" s="70"/>
      <c r="T184" s="11">
        <v>4.5</v>
      </c>
      <c r="U184" s="11" t="s">
        <v>760</v>
      </c>
      <c r="V184" s="70">
        <v>4.5</v>
      </c>
      <c r="W184" s="11" t="s">
        <v>85</v>
      </c>
      <c r="X184" s="11" t="s">
        <v>86</v>
      </c>
      <c r="Y184" s="11">
        <v>188</v>
      </c>
      <c r="Z184" s="70"/>
      <c r="AA184" s="70"/>
      <c r="AB184" s="70"/>
      <c r="AC184" s="70"/>
      <c r="AD184" s="70"/>
      <c r="AE184" s="70"/>
      <c r="AF184" s="70">
        <f t="shared" si="30"/>
        <v>188</v>
      </c>
      <c r="AG184" s="70"/>
      <c r="AH184" s="70">
        <v>102.09</v>
      </c>
      <c r="AI184" s="70"/>
      <c r="AJ184" s="70">
        <v>85.91</v>
      </c>
      <c r="AK184" s="70"/>
      <c r="AL184" s="70">
        <v>0</v>
      </c>
      <c r="AM184" s="11" t="s">
        <v>736</v>
      </c>
      <c r="AN184" s="70">
        <v>18975753921</v>
      </c>
      <c r="AO184" s="92"/>
      <c r="AP184" s="93"/>
    </row>
    <row r="185" spans="1:42" s="45" customFormat="1" ht="24" customHeight="1">
      <c r="A185" s="60">
        <v>177</v>
      </c>
      <c r="B185" s="63" t="s">
        <v>761</v>
      </c>
      <c r="C185" s="61" t="s">
        <v>33</v>
      </c>
      <c r="D185" s="11" t="s">
        <v>762</v>
      </c>
      <c r="E185" s="11" t="s">
        <v>763</v>
      </c>
      <c r="F185" s="11" t="s">
        <v>75</v>
      </c>
      <c r="G185" s="107" t="s">
        <v>764</v>
      </c>
      <c r="H185" s="11">
        <f t="shared" si="31"/>
        <v>0.285</v>
      </c>
      <c r="I185" s="11"/>
      <c r="J185" s="100">
        <v>0.285</v>
      </c>
      <c r="K185" s="11"/>
      <c r="L185" s="11">
        <f t="shared" si="34"/>
        <v>0.285</v>
      </c>
      <c r="M185" s="11">
        <f t="shared" si="35"/>
        <v>42.74999999999999</v>
      </c>
      <c r="N185" s="11"/>
      <c r="O185" s="70"/>
      <c r="P185" s="70"/>
      <c r="Q185" s="70"/>
      <c r="R185" s="70"/>
      <c r="S185" s="70"/>
      <c r="T185" s="100">
        <v>0.285</v>
      </c>
      <c r="U185" s="11" t="s">
        <v>765</v>
      </c>
      <c r="V185" s="70">
        <v>4.5</v>
      </c>
      <c r="W185" s="11" t="s">
        <v>85</v>
      </c>
      <c r="X185" s="11" t="s">
        <v>86</v>
      </c>
      <c r="Y185" s="11">
        <v>42.74999999999999</v>
      </c>
      <c r="Z185" s="70"/>
      <c r="AA185" s="70"/>
      <c r="AB185" s="70"/>
      <c r="AC185" s="70"/>
      <c r="AD185" s="70"/>
      <c r="AE185" s="70"/>
      <c r="AF185" s="70">
        <f t="shared" si="30"/>
        <v>42.75</v>
      </c>
      <c r="AG185" s="70"/>
      <c r="AH185" s="70">
        <v>6.47</v>
      </c>
      <c r="AI185" s="70"/>
      <c r="AJ185" s="70">
        <v>36.28</v>
      </c>
      <c r="AK185" s="70"/>
      <c r="AL185" s="70">
        <v>0</v>
      </c>
      <c r="AM185" s="11" t="s">
        <v>736</v>
      </c>
      <c r="AN185" s="70">
        <v>18975753921</v>
      </c>
      <c r="AO185" s="92"/>
      <c r="AP185" s="93"/>
    </row>
    <row r="186" spans="1:42" s="45" customFormat="1" ht="24" customHeight="1">
      <c r="A186" s="62">
        <v>178</v>
      </c>
      <c r="B186" s="63" t="s">
        <v>766</v>
      </c>
      <c r="C186" s="61" t="s">
        <v>33</v>
      </c>
      <c r="D186" s="11" t="s">
        <v>767</v>
      </c>
      <c r="E186" s="11" t="s">
        <v>768</v>
      </c>
      <c r="F186" s="11" t="s">
        <v>75</v>
      </c>
      <c r="G186" s="107" t="s">
        <v>769</v>
      </c>
      <c r="H186" s="11">
        <f t="shared" si="31"/>
        <v>3.5</v>
      </c>
      <c r="I186" s="11"/>
      <c r="J186" s="100">
        <v>3.5</v>
      </c>
      <c r="K186" s="11"/>
      <c r="L186" s="11">
        <f t="shared" si="34"/>
        <v>3.5</v>
      </c>
      <c r="M186" s="11">
        <f t="shared" si="35"/>
        <v>525</v>
      </c>
      <c r="N186" s="11"/>
      <c r="O186" s="70"/>
      <c r="P186" s="70"/>
      <c r="Q186" s="70"/>
      <c r="R186" s="70"/>
      <c r="S186" s="70"/>
      <c r="T186" s="100">
        <v>3.5</v>
      </c>
      <c r="U186" s="11" t="s">
        <v>770</v>
      </c>
      <c r="V186" s="70">
        <v>4.5</v>
      </c>
      <c r="W186" s="11" t="s">
        <v>85</v>
      </c>
      <c r="X186" s="11" t="s">
        <v>86</v>
      </c>
      <c r="Y186" s="11">
        <v>525</v>
      </c>
      <c r="Z186" s="70"/>
      <c r="AA186" s="70"/>
      <c r="AB186" s="70"/>
      <c r="AC186" s="70"/>
      <c r="AD186" s="70"/>
      <c r="AE186" s="70"/>
      <c r="AF186" s="70">
        <f t="shared" si="30"/>
        <v>525</v>
      </c>
      <c r="AG186" s="70"/>
      <c r="AH186" s="70">
        <v>79.4</v>
      </c>
      <c r="AI186" s="70"/>
      <c r="AJ186" s="70">
        <v>445.6</v>
      </c>
      <c r="AK186" s="70"/>
      <c r="AL186" s="70">
        <v>0</v>
      </c>
      <c r="AM186" s="11" t="s">
        <v>736</v>
      </c>
      <c r="AN186" s="70">
        <v>18975753921</v>
      </c>
      <c r="AO186" s="92"/>
      <c r="AP186" s="93"/>
    </row>
    <row r="187" spans="1:42" s="45" customFormat="1" ht="24" customHeight="1">
      <c r="A187" s="60">
        <v>179</v>
      </c>
      <c r="B187" s="63" t="s">
        <v>771</v>
      </c>
      <c r="C187" s="61" t="s">
        <v>33</v>
      </c>
      <c r="D187" s="11" t="s">
        <v>772</v>
      </c>
      <c r="E187" s="11" t="s">
        <v>773</v>
      </c>
      <c r="F187" s="11" t="s">
        <v>75</v>
      </c>
      <c r="G187" s="107" t="s">
        <v>774</v>
      </c>
      <c r="H187" s="11">
        <f t="shared" si="31"/>
        <v>0.45</v>
      </c>
      <c r="I187" s="11"/>
      <c r="J187" s="100">
        <v>0.45</v>
      </c>
      <c r="K187" s="11"/>
      <c r="L187" s="11">
        <f t="shared" si="34"/>
        <v>0.45</v>
      </c>
      <c r="M187" s="11">
        <f t="shared" si="35"/>
        <v>67.5</v>
      </c>
      <c r="N187" s="11"/>
      <c r="O187" s="70"/>
      <c r="P187" s="70"/>
      <c r="Q187" s="70"/>
      <c r="R187" s="70"/>
      <c r="S187" s="70"/>
      <c r="T187" s="100">
        <v>0.45</v>
      </c>
      <c r="U187" s="11" t="s">
        <v>775</v>
      </c>
      <c r="V187" s="70">
        <v>4.5</v>
      </c>
      <c r="W187" s="11" t="s">
        <v>85</v>
      </c>
      <c r="X187" s="11" t="s">
        <v>86</v>
      </c>
      <c r="Y187" s="11">
        <v>67.5</v>
      </c>
      <c r="Z187" s="70"/>
      <c r="AA187" s="70"/>
      <c r="AB187" s="70"/>
      <c r="AC187" s="70"/>
      <c r="AD187" s="70"/>
      <c r="AE187" s="70"/>
      <c r="AF187" s="70">
        <f t="shared" si="30"/>
        <v>67.5</v>
      </c>
      <c r="AG187" s="70"/>
      <c r="AH187" s="70">
        <v>10.2</v>
      </c>
      <c r="AI187" s="70"/>
      <c r="AJ187" s="70">
        <v>57.3</v>
      </c>
      <c r="AK187" s="70"/>
      <c r="AL187" s="70">
        <v>0</v>
      </c>
      <c r="AM187" s="11" t="s">
        <v>736</v>
      </c>
      <c r="AN187" s="70">
        <v>18975753921</v>
      </c>
      <c r="AO187" s="92"/>
      <c r="AP187" s="93"/>
    </row>
    <row r="188" spans="1:42" s="45" customFormat="1" ht="24" customHeight="1">
      <c r="A188" s="62">
        <v>180</v>
      </c>
      <c r="B188" s="63" t="s">
        <v>776</v>
      </c>
      <c r="C188" s="61" t="s">
        <v>33</v>
      </c>
      <c r="D188" s="11" t="s">
        <v>743</v>
      </c>
      <c r="E188" s="11" t="s">
        <v>777</v>
      </c>
      <c r="F188" s="11" t="s">
        <v>75</v>
      </c>
      <c r="G188" s="107" t="s">
        <v>778</v>
      </c>
      <c r="H188" s="11">
        <f t="shared" si="31"/>
        <v>0.475</v>
      </c>
      <c r="I188" s="11"/>
      <c r="J188" s="11">
        <v>0.475</v>
      </c>
      <c r="K188" s="11"/>
      <c r="L188" s="11">
        <f t="shared" si="34"/>
        <v>0.475</v>
      </c>
      <c r="M188" s="11">
        <f t="shared" si="35"/>
        <v>71.25</v>
      </c>
      <c r="N188" s="11"/>
      <c r="O188" s="70"/>
      <c r="P188" s="70"/>
      <c r="Q188" s="70"/>
      <c r="R188" s="70"/>
      <c r="S188" s="70"/>
      <c r="T188" s="11">
        <v>0.475</v>
      </c>
      <c r="U188" s="11" t="s">
        <v>779</v>
      </c>
      <c r="V188" s="70">
        <v>4.5</v>
      </c>
      <c r="W188" s="11" t="s">
        <v>85</v>
      </c>
      <c r="X188" s="11" t="s">
        <v>86</v>
      </c>
      <c r="Y188" s="11">
        <v>71.25</v>
      </c>
      <c r="Z188" s="70"/>
      <c r="AA188" s="70"/>
      <c r="AB188" s="70"/>
      <c r="AC188" s="70"/>
      <c r="AD188" s="70"/>
      <c r="AE188" s="70"/>
      <c r="AF188" s="70">
        <f t="shared" si="30"/>
        <v>71.25</v>
      </c>
      <c r="AG188" s="70"/>
      <c r="AH188" s="70">
        <v>10.78</v>
      </c>
      <c r="AI188" s="70"/>
      <c r="AJ188" s="70">
        <v>60.47</v>
      </c>
      <c r="AK188" s="70"/>
      <c r="AL188" s="70">
        <v>0</v>
      </c>
      <c r="AM188" s="11" t="s">
        <v>736</v>
      </c>
      <c r="AN188" s="70">
        <v>18975753921</v>
      </c>
      <c r="AO188" s="92"/>
      <c r="AP188" s="93"/>
    </row>
    <row r="189" spans="1:42" s="45" customFormat="1" ht="24" customHeight="1">
      <c r="A189" s="60">
        <v>181</v>
      </c>
      <c r="B189" s="63" t="s">
        <v>780</v>
      </c>
      <c r="C189" s="61" t="s">
        <v>33</v>
      </c>
      <c r="D189" s="11" t="s">
        <v>743</v>
      </c>
      <c r="E189" s="11" t="s">
        <v>777</v>
      </c>
      <c r="F189" s="11" t="s">
        <v>75</v>
      </c>
      <c r="G189" s="107" t="s">
        <v>781</v>
      </c>
      <c r="H189" s="11">
        <f t="shared" si="31"/>
        <v>0.148</v>
      </c>
      <c r="I189" s="11"/>
      <c r="J189" s="11">
        <v>0.148</v>
      </c>
      <c r="K189" s="11"/>
      <c r="L189" s="11">
        <f aca="true" t="shared" si="36" ref="L189:L222">N189+T189+Z189</f>
        <v>0.148</v>
      </c>
      <c r="M189" s="11">
        <f aca="true" t="shared" si="37" ref="M189:M222">S189+Y189+AE189</f>
        <v>22.2</v>
      </c>
      <c r="N189" s="11"/>
      <c r="O189" s="70"/>
      <c r="P189" s="70"/>
      <c r="Q189" s="70"/>
      <c r="R189" s="70"/>
      <c r="S189" s="70"/>
      <c r="T189" s="11">
        <v>0.148</v>
      </c>
      <c r="U189" s="11" t="s">
        <v>782</v>
      </c>
      <c r="V189" s="70">
        <v>4.5</v>
      </c>
      <c r="W189" s="11" t="s">
        <v>85</v>
      </c>
      <c r="X189" s="11" t="s">
        <v>86</v>
      </c>
      <c r="Y189" s="11">
        <v>22.2</v>
      </c>
      <c r="Z189" s="70"/>
      <c r="AA189" s="70"/>
      <c r="AB189" s="70"/>
      <c r="AC189" s="70"/>
      <c r="AD189" s="70"/>
      <c r="AE189" s="70"/>
      <c r="AF189" s="70">
        <f t="shared" si="30"/>
        <v>22.2</v>
      </c>
      <c r="AG189" s="70"/>
      <c r="AH189" s="70">
        <v>3.36</v>
      </c>
      <c r="AI189" s="70"/>
      <c r="AJ189" s="70">
        <v>18.84</v>
      </c>
      <c r="AK189" s="70"/>
      <c r="AL189" s="70">
        <v>0</v>
      </c>
      <c r="AM189" s="11" t="s">
        <v>736</v>
      </c>
      <c r="AN189" s="70">
        <v>18975753921</v>
      </c>
      <c r="AO189" s="92"/>
      <c r="AP189" s="93"/>
    </row>
    <row r="190" spans="1:42" s="45" customFormat="1" ht="24" customHeight="1">
      <c r="A190" s="62">
        <v>182</v>
      </c>
      <c r="B190" s="63" t="s">
        <v>783</v>
      </c>
      <c r="C190" s="61" t="s">
        <v>33</v>
      </c>
      <c r="D190" s="11" t="s">
        <v>743</v>
      </c>
      <c r="E190" s="11" t="s">
        <v>784</v>
      </c>
      <c r="F190" s="11" t="s">
        <v>75</v>
      </c>
      <c r="G190" s="107" t="s">
        <v>785</v>
      </c>
      <c r="H190" s="11">
        <f t="shared" si="31"/>
        <v>0.977</v>
      </c>
      <c r="I190" s="11"/>
      <c r="J190" s="11">
        <v>0.977</v>
      </c>
      <c r="K190" s="11"/>
      <c r="L190" s="11">
        <f t="shared" si="36"/>
        <v>0.977</v>
      </c>
      <c r="M190" s="11">
        <f t="shared" si="37"/>
        <v>146.54999999999998</v>
      </c>
      <c r="N190" s="11"/>
      <c r="O190" s="70"/>
      <c r="P190" s="70"/>
      <c r="Q190" s="70"/>
      <c r="R190" s="70"/>
      <c r="S190" s="70"/>
      <c r="T190" s="11">
        <v>0.977</v>
      </c>
      <c r="U190" s="11" t="s">
        <v>786</v>
      </c>
      <c r="V190" s="70">
        <v>4.5</v>
      </c>
      <c r="W190" s="11" t="s">
        <v>85</v>
      </c>
      <c r="X190" s="11" t="s">
        <v>86</v>
      </c>
      <c r="Y190" s="11">
        <v>146.54999999999998</v>
      </c>
      <c r="Z190" s="70"/>
      <c r="AA190" s="70"/>
      <c r="AB190" s="70"/>
      <c r="AC190" s="70"/>
      <c r="AD190" s="70"/>
      <c r="AE190" s="70"/>
      <c r="AF190" s="70">
        <f t="shared" si="30"/>
        <v>146.55</v>
      </c>
      <c r="AG190" s="70"/>
      <c r="AH190" s="70">
        <v>22.16</v>
      </c>
      <c r="AI190" s="70"/>
      <c r="AJ190" s="70">
        <v>124.39</v>
      </c>
      <c r="AK190" s="70"/>
      <c r="AL190" s="70">
        <v>0</v>
      </c>
      <c r="AM190" s="11" t="s">
        <v>736</v>
      </c>
      <c r="AN190" s="70">
        <v>18975753921</v>
      </c>
      <c r="AO190" s="92"/>
      <c r="AP190" s="93"/>
    </row>
    <row r="191" spans="1:42" s="45" customFormat="1" ht="24" customHeight="1">
      <c r="A191" s="60">
        <v>183</v>
      </c>
      <c r="B191" s="63" t="s">
        <v>787</v>
      </c>
      <c r="C191" s="61" t="s">
        <v>33</v>
      </c>
      <c r="D191" s="11" t="s">
        <v>743</v>
      </c>
      <c r="E191" s="11" t="s">
        <v>788</v>
      </c>
      <c r="F191" s="11" t="s">
        <v>75</v>
      </c>
      <c r="G191" s="107" t="s">
        <v>789</v>
      </c>
      <c r="H191" s="11">
        <f t="shared" si="31"/>
        <v>0.37</v>
      </c>
      <c r="I191" s="11"/>
      <c r="J191" s="11">
        <v>0.37</v>
      </c>
      <c r="K191" s="11"/>
      <c r="L191" s="11">
        <f t="shared" si="36"/>
        <v>0.37</v>
      </c>
      <c r="M191" s="11">
        <f t="shared" si="37"/>
        <v>55.5</v>
      </c>
      <c r="N191" s="11"/>
      <c r="O191" s="70"/>
      <c r="P191" s="70"/>
      <c r="Q191" s="70"/>
      <c r="R191" s="70"/>
      <c r="S191" s="70"/>
      <c r="T191" s="11">
        <v>0.37</v>
      </c>
      <c r="U191" s="11" t="s">
        <v>790</v>
      </c>
      <c r="V191" s="70">
        <v>4.5</v>
      </c>
      <c r="W191" s="11" t="s">
        <v>85</v>
      </c>
      <c r="X191" s="11" t="s">
        <v>86</v>
      </c>
      <c r="Y191" s="11">
        <v>55.5</v>
      </c>
      <c r="Z191" s="70"/>
      <c r="AA191" s="70"/>
      <c r="AB191" s="70"/>
      <c r="AC191" s="70"/>
      <c r="AD191" s="70"/>
      <c r="AE191" s="70"/>
      <c r="AF191" s="70">
        <f t="shared" si="30"/>
        <v>55.5</v>
      </c>
      <c r="AG191" s="70"/>
      <c r="AH191" s="70">
        <v>8.39</v>
      </c>
      <c r="AI191" s="70"/>
      <c r="AJ191" s="70">
        <v>47.11</v>
      </c>
      <c r="AK191" s="70"/>
      <c r="AL191" s="70">
        <v>0</v>
      </c>
      <c r="AM191" s="11" t="s">
        <v>736</v>
      </c>
      <c r="AN191" s="70">
        <v>18975753921</v>
      </c>
      <c r="AO191" s="92"/>
      <c r="AP191" s="93"/>
    </row>
    <row r="192" spans="1:42" s="45" customFormat="1" ht="24" customHeight="1">
      <c r="A192" s="62">
        <v>184</v>
      </c>
      <c r="B192" s="63" t="s">
        <v>791</v>
      </c>
      <c r="C192" s="61" t="s">
        <v>33</v>
      </c>
      <c r="D192" s="11" t="s">
        <v>762</v>
      </c>
      <c r="E192" s="11" t="s">
        <v>792</v>
      </c>
      <c r="F192" s="11" t="s">
        <v>75</v>
      </c>
      <c r="G192" s="11" t="s">
        <v>793</v>
      </c>
      <c r="H192" s="11">
        <f t="shared" si="31"/>
        <v>0.438</v>
      </c>
      <c r="I192" s="11"/>
      <c r="J192" s="11">
        <v>0.438</v>
      </c>
      <c r="K192" s="11"/>
      <c r="L192" s="11">
        <f t="shared" si="36"/>
        <v>0.438</v>
      </c>
      <c r="M192" s="11">
        <f t="shared" si="37"/>
        <v>65.7</v>
      </c>
      <c r="N192" s="11"/>
      <c r="O192" s="70"/>
      <c r="P192" s="70"/>
      <c r="Q192" s="70"/>
      <c r="R192" s="70"/>
      <c r="S192" s="70"/>
      <c r="T192" s="11">
        <v>0.438</v>
      </c>
      <c r="U192" s="11" t="s">
        <v>794</v>
      </c>
      <c r="V192" s="70">
        <v>4.5</v>
      </c>
      <c r="W192" s="11" t="s">
        <v>85</v>
      </c>
      <c r="X192" s="11" t="s">
        <v>86</v>
      </c>
      <c r="Y192" s="11">
        <v>65.7</v>
      </c>
      <c r="Z192" s="70"/>
      <c r="AA192" s="70"/>
      <c r="AB192" s="70"/>
      <c r="AC192" s="70"/>
      <c r="AD192" s="70"/>
      <c r="AE192" s="70"/>
      <c r="AF192" s="70">
        <f t="shared" si="30"/>
        <v>65.7</v>
      </c>
      <c r="AG192" s="70"/>
      <c r="AH192" s="70">
        <v>9.93</v>
      </c>
      <c r="AI192" s="70"/>
      <c r="AJ192" s="70">
        <v>55.77</v>
      </c>
      <c r="AK192" s="70"/>
      <c r="AL192" s="70">
        <v>0</v>
      </c>
      <c r="AM192" s="11" t="s">
        <v>736</v>
      </c>
      <c r="AN192" s="70">
        <v>18975753921</v>
      </c>
      <c r="AO192" s="92"/>
      <c r="AP192" s="93"/>
    </row>
    <row r="193" spans="1:42" s="45" customFormat="1" ht="24" customHeight="1">
      <c r="A193" s="60">
        <v>185</v>
      </c>
      <c r="B193" s="63" t="s">
        <v>795</v>
      </c>
      <c r="C193" s="61" t="s">
        <v>33</v>
      </c>
      <c r="D193" s="11" t="s">
        <v>796</v>
      </c>
      <c r="E193" s="11" t="s">
        <v>797</v>
      </c>
      <c r="F193" s="11" t="s">
        <v>75</v>
      </c>
      <c r="G193" s="107" t="s">
        <v>798</v>
      </c>
      <c r="H193" s="11">
        <f t="shared" si="31"/>
        <v>2.881</v>
      </c>
      <c r="I193" s="11"/>
      <c r="J193" s="11">
        <v>2.881</v>
      </c>
      <c r="K193" s="11"/>
      <c r="L193" s="11">
        <f t="shared" si="36"/>
        <v>1.51</v>
      </c>
      <c r="M193" s="11">
        <f t="shared" si="37"/>
        <v>226.5</v>
      </c>
      <c r="N193" s="11"/>
      <c r="O193" s="70"/>
      <c r="P193" s="70"/>
      <c r="Q193" s="70"/>
      <c r="R193" s="70"/>
      <c r="S193" s="70"/>
      <c r="T193" s="11">
        <v>1.51</v>
      </c>
      <c r="U193" s="11" t="s">
        <v>799</v>
      </c>
      <c r="V193" s="70">
        <v>4.5</v>
      </c>
      <c r="W193" s="11" t="s">
        <v>85</v>
      </c>
      <c r="X193" s="11" t="s">
        <v>86</v>
      </c>
      <c r="Y193" s="11">
        <v>226.5</v>
      </c>
      <c r="Z193" s="70"/>
      <c r="AA193" s="70"/>
      <c r="AB193" s="70"/>
      <c r="AC193" s="70"/>
      <c r="AD193" s="70"/>
      <c r="AE193" s="70"/>
      <c r="AF193" s="70">
        <f t="shared" si="30"/>
        <v>226.5</v>
      </c>
      <c r="AG193" s="70"/>
      <c r="AH193" s="70">
        <v>34.26</v>
      </c>
      <c r="AI193" s="70"/>
      <c r="AJ193" s="70">
        <v>192.24</v>
      </c>
      <c r="AK193" s="70"/>
      <c r="AL193" s="70">
        <v>0</v>
      </c>
      <c r="AM193" s="11" t="s">
        <v>736</v>
      </c>
      <c r="AN193" s="70">
        <v>18975753921</v>
      </c>
      <c r="AO193" s="92"/>
      <c r="AP193" s="93"/>
    </row>
    <row r="194" spans="1:42" s="45" customFormat="1" ht="24" customHeight="1">
      <c r="A194" s="62">
        <v>186</v>
      </c>
      <c r="B194" s="63" t="s">
        <v>800</v>
      </c>
      <c r="C194" s="61" t="s">
        <v>33</v>
      </c>
      <c r="D194" s="11" t="s">
        <v>796</v>
      </c>
      <c r="E194" s="11" t="s">
        <v>801</v>
      </c>
      <c r="F194" s="11" t="s">
        <v>75</v>
      </c>
      <c r="G194" s="107" t="s">
        <v>802</v>
      </c>
      <c r="H194" s="11">
        <f t="shared" si="31"/>
        <v>0.355</v>
      </c>
      <c r="I194" s="11"/>
      <c r="J194" s="11">
        <v>0.355</v>
      </c>
      <c r="K194" s="11"/>
      <c r="L194" s="11">
        <f t="shared" si="36"/>
        <v>0.355</v>
      </c>
      <c r="M194" s="11">
        <f t="shared" si="37"/>
        <v>53.25</v>
      </c>
      <c r="N194" s="11"/>
      <c r="O194" s="70"/>
      <c r="P194" s="70"/>
      <c r="Q194" s="70"/>
      <c r="R194" s="70"/>
      <c r="S194" s="70"/>
      <c r="T194" s="11">
        <v>0.355</v>
      </c>
      <c r="U194" s="11" t="s">
        <v>803</v>
      </c>
      <c r="V194" s="70">
        <v>4.5</v>
      </c>
      <c r="W194" s="11" t="s">
        <v>85</v>
      </c>
      <c r="X194" s="11" t="s">
        <v>86</v>
      </c>
      <c r="Y194" s="11">
        <v>53.25</v>
      </c>
      <c r="Z194" s="70"/>
      <c r="AA194" s="70"/>
      <c r="AB194" s="70"/>
      <c r="AC194" s="70"/>
      <c r="AD194" s="70"/>
      <c r="AE194" s="70"/>
      <c r="AF194" s="70">
        <f t="shared" si="30"/>
        <v>53.25</v>
      </c>
      <c r="AG194" s="70"/>
      <c r="AH194" s="70">
        <v>8.05</v>
      </c>
      <c r="AI194" s="70"/>
      <c r="AJ194" s="70">
        <v>45.2</v>
      </c>
      <c r="AK194" s="70"/>
      <c r="AL194" s="70">
        <v>0</v>
      </c>
      <c r="AM194" s="11" t="s">
        <v>736</v>
      </c>
      <c r="AN194" s="70">
        <v>18975753921</v>
      </c>
      <c r="AO194" s="92"/>
      <c r="AP194" s="93"/>
    </row>
    <row r="195" spans="1:42" s="45" customFormat="1" ht="24" customHeight="1">
      <c r="A195" s="60">
        <v>187</v>
      </c>
      <c r="B195" s="11" t="s">
        <v>804</v>
      </c>
      <c r="C195" s="61" t="s">
        <v>33</v>
      </c>
      <c r="D195" s="11" t="s">
        <v>757</v>
      </c>
      <c r="E195" s="11" t="s">
        <v>758</v>
      </c>
      <c r="F195" s="11" t="s">
        <v>75</v>
      </c>
      <c r="G195" s="11" t="s">
        <v>805</v>
      </c>
      <c r="H195" s="11">
        <f t="shared" si="31"/>
        <v>2.55</v>
      </c>
      <c r="I195" s="11"/>
      <c r="J195" s="11"/>
      <c r="K195" s="11">
        <v>2.55</v>
      </c>
      <c r="L195" s="11">
        <f t="shared" si="36"/>
        <v>3.05</v>
      </c>
      <c r="M195" s="11">
        <f t="shared" si="37"/>
        <v>366</v>
      </c>
      <c r="N195" s="11"/>
      <c r="O195" s="70"/>
      <c r="P195" s="70"/>
      <c r="Q195" s="70"/>
      <c r="R195" s="70"/>
      <c r="S195" s="70"/>
      <c r="T195" s="70"/>
      <c r="U195" s="70"/>
      <c r="V195" s="70"/>
      <c r="W195" s="11"/>
      <c r="X195" s="70"/>
      <c r="Y195" s="70"/>
      <c r="Z195" s="11">
        <v>3.05</v>
      </c>
      <c r="AA195" s="11" t="s">
        <v>758</v>
      </c>
      <c r="AB195" s="70">
        <v>3.5</v>
      </c>
      <c r="AC195" s="11" t="s">
        <v>85</v>
      </c>
      <c r="AD195" s="11" t="s">
        <v>86</v>
      </c>
      <c r="AE195" s="11">
        <v>366</v>
      </c>
      <c r="AF195" s="70">
        <f t="shared" si="30"/>
        <v>366</v>
      </c>
      <c r="AG195" s="70"/>
      <c r="AH195" s="70">
        <v>31</v>
      </c>
      <c r="AI195" s="70"/>
      <c r="AJ195" s="70">
        <v>335</v>
      </c>
      <c r="AK195" s="70"/>
      <c r="AL195" s="70">
        <v>0</v>
      </c>
      <c r="AM195" s="11" t="s">
        <v>736</v>
      </c>
      <c r="AN195" s="70">
        <v>18975753921</v>
      </c>
      <c r="AO195" s="92"/>
      <c r="AP195" s="93"/>
    </row>
    <row r="196" spans="1:42" s="45" customFormat="1" ht="24" customHeight="1">
      <c r="A196" s="62">
        <v>188</v>
      </c>
      <c r="B196" s="11" t="s">
        <v>806</v>
      </c>
      <c r="C196" s="61" t="s">
        <v>33</v>
      </c>
      <c r="D196" s="11" t="s">
        <v>807</v>
      </c>
      <c r="E196" s="11" t="s">
        <v>808</v>
      </c>
      <c r="F196" s="11" t="s">
        <v>75</v>
      </c>
      <c r="G196" s="11" t="s">
        <v>809</v>
      </c>
      <c r="H196" s="11">
        <f t="shared" si="31"/>
        <v>2</v>
      </c>
      <c r="I196" s="11"/>
      <c r="J196" s="11"/>
      <c r="K196" s="11">
        <v>2</v>
      </c>
      <c r="L196" s="11">
        <f t="shared" si="36"/>
        <v>2.59</v>
      </c>
      <c r="M196" s="11">
        <f t="shared" si="37"/>
        <v>310.79999999999995</v>
      </c>
      <c r="N196" s="11"/>
      <c r="O196" s="70"/>
      <c r="P196" s="70"/>
      <c r="Q196" s="70"/>
      <c r="R196" s="70"/>
      <c r="S196" s="70"/>
      <c r="T196" s="70"/>
      <c r="U196" s="70"/>
      <c r="V196" s="70"/>
      <c r="W196" s="11"/>
      <c r="X196" s="70"/>
      <c r="Y196" s="70"/>
      <c r="Z196" s="11">
        <v>2.59</v>
      </c>
      <c r="AA196" s="11" t="s">
        <v>808</v>
      </c>
      <c r="AB196" s="70">
        <v>3.5</v>
      </c>
      <c r="AC196" s="11" t="s">
        <v>85</v>
      </c>
      <c r="AD196" s="11" t="s">
        <v>86</v>
      </c>
      <c r="AE196" s="11">
        <v>310.79999999999995</v>
      </c>
      <c r="AF196" s="70">
        <f t="shared" si="30"/>
        <v>310.8</v>
      </c>
      <c r="AG196" s="70"/>
      <c r="AH196" s="70">
        <v>26</v>
      </c>
      <c r="AI196" s="70"/>
      <c r="AJ196" s="70">
        <v>284.8</v>
      </c>
      <c r="AK196" s="70"/>
      <c r="AL196" s="70">
        <v>0</v>
      </c>
      <c r="AM196" s="11" t="s">
        <v>736</v>
      </c>
      <c r="AN196" s="70">
        <v>18975753921</v>
      </c>
      <c r="AO196" s="92"/>
      <c r="AP196" s="93"/>
    </row>
    <row r="197" spans="1:42" s="45" customFormat="1" ht="24" customHeight="1">
      <c r="A197" s="60">
        <v>189</v>
      </c>
      <c r="B197" s="11" t="s">
        <v>810</v>
      </c>
      <c r="C197" s="61" t="s">
        <v>33</v>
      </c>
      <c r="D197" s="11" t="s">
        <v>807</v>
      </c>
      <c r="E197" s="11" t="s">
        <v>811</v>
      </c>
      <c r="F197" s="11" t="s">
        <v>75</v>
      </c>
      <c r="G197" s="107" t="s">
        <v>812</v>
      </c>
      <c r="H197" s="11">
        <f t="shared" si="31"/>
        <v>2.91</v>
      </c>
      <c r="I197" s="11"/>
      <c r="J197" s="11"/>
      <c r="K197" s="11">
        <v>2.91</v>
      </c>
      <c r="L197" s="11">
        <f t="shared" si="36"/>
        <v>2.91</v>
      </c>
      <c r="M197" s="11">
        <f t="shared" si="37"/>
        <v>349.20000000000005</v>
      </c>
      <c r="N197" s="11"/>
      <c r="O197" s="70"/>
      <c r="P197" s="70"/>
      <c r="Q197" s="70"/>
      <c r="R197" s="70"/>
      <c r="S197" s="70"/>
      <c r="T197" s="70"/>
      <c r="U197" s="70"/>
      <c r="V197" s="70"/>
      <c r="W197" s="11"/>
      <c r="X197" s="70"/>
      <c r="Y197" s="70"/>
      <c r="Z197" s="11">
        <v>2.91</v>
      </c>
      <c r="AA197" s="11" t="s">
        <v>811</v>
      </c>
      <c r="AB197" s="70">
        <v>3.5</v>
      </c>
      <c r="AC197" s="11" t="s">
        <v>85</v>
      </c>
      <c r="AD197" s="11" t="s">
        <v>86</v>
      </c>
      <c r="AE197" s="11">
        <v>349.20000000000005</v>
      </c>
      <c r="AF197" s="70">
        <f t="shared" si="30"/>
        <v>349.20000000000005</v>
      </c>
      <c r="AG197" s="70"/>
      <c r="AH197" s="70">
        <v>29.6</v>
      </c>
      <c r="AI197" s="70"/>
      <c r="AJ197" s="70">
        <v>319.6</v>
      </c>
      <c r="AK197" s="70"/>
      <c r="AL197" s="70">
        <v>0</v>
      </c>
      <c r="AM197" s="11" t="s">
        <v>736</v>
      </c>
      <c r="AN197" s="70">
        <v>18975753921</v>
      </c>
      <c r="AO197" s="92"/>
      <c r="AP197" s="93"/>
    </row>
    <row r="198" spans="1:42" s="45" customFormat="1" ht="24" customHeight="1">
      <c r="A198" s="62">
        <v>190</v>
      </c>
      <c r="B198" s="11" t="s">
        <v>813</v>
      </c>
      <c r="C198" s="61" t="s">
        <v>33</v>
      </c>
      <c r="D198" s="11" t="s">
        <v>814</v>
      </c>
      <c r="E198" s="11" t="s">
        <v>815</v>
      </c>
      <c r="F198" s="11" t="s">
        <v>75</v>
      </c>
      <c r="G198" s="11" t="s">
        <v>816</v>
      </c>
      <c r="H198" s="11">
        <f t="shared" si="31"/>
        <v>1.02</v>
      </c>
      <c r="I198" s="11"/>
      <c r="J198" s="11"/>
      <c r="K198" s="11">
        <v>1.02</v>
      </c>
      <c r="L198" s="11">
        <f t="shared" si="36"/>
        <v>1.02</v>
      </c>
      <c r="M198" s="11">
        <f t="shared" si="37"/>
        <v>122.4</v>
      </c>
      <c r="N198" s="11"/>
      <c r="O198" s="70"/>
      <c r="P198" s="70"/>
      <c r="Q198" s="70"/>
      <c r="R198" s="70"/>
      <c r="S198" s="70"/>
      <c r="T198" s="70"/>
      <c r="U198" s="70"/>
      <c r="V198" s="70"/>
      <c r="W198" s="11"/>
      <c r="X198" s="70"/>
      <c r="Y198" s="70"/>
      <c r="Z198" s="11">
        <v>1.02</v>
      </c>
      <c r="AA198" s="11" t="s">
        <v>815</v>
      </c>
      <c r="AB198" s="70">
        <v>3.5</v>
      </c>
      <c r="AC198" s="11" t="s">
        <v>85</v>
      </c>
      <c r="AD198" s="11" t="s">
        <v>86</v>
      </c>
      <c r="AE198" s="11">
        <v>122.4</v>
      </c>
      <c r="AF198" s="70">
        <f t="shared" si="30"/>
        <v>122.4</v>
      </c>
      <c r="AG198" s="70"/>
      <c r="AH198" s="70">
        <v>10</v>
      </c>
      <c r="AI198" s="70"/>
      <c r="AJ198" s="70">
        <v>112.4</v>
      </c>
      <c r="AK198" s="70"/>
      <c r="AL198" s="70">
        <v>0</v>
      </c>
      <c r="AM198" s="11" t="s">
        <v>736</v>
      </c>
      <c r="AN198" s="70">
        <v>18975753921</v>
      </c>
      <c r="AO198" s="92"/>
      <c r="AP198" s="93"/>
    </row>
    <row r="199" spans="1:42" s="45" customFormat="1" ht="24" customHeight="1">
      <c r="A199" s="60">
        <v>191</v>
      </c>
      <c r="B199" s="11" t="s">
        <v>817</v>
      </c>
      <c r="C199" s="61" t="s">
        <v>33</v>
      </c>
      <c r="D199" s="11" t="s">
        <v>772</v>
      </c>
      <c r="E199" s="11" t="s">
        <v>818</v>
      </c>
      <c r="F199" s="11" t="s">
        <v>75</v>
      </c>
      <c r="G199" s="107" t="s">
        <v>819</v>
      </c>
      <c r="H199" s="11">
        <f t="shared" si="31"/>
        <v>1.674</v>
      </c>
      <c r="I199" s="11"/>
      <c r="J199" s="11"/>
      <c r="K199" s="100">
        <v>1.674</v>
      </c>
      <c r="L199" s="11">
        <f t="shared" si="36"/>
        <v>1.674</v>
      </c>
      <c r="M199" s="11">
        <f t="shared" si="37"/>
        <v>200.88</v>
      </c>
      <c r="N199" s="11"/>
      <c r="O199" s="70"/>
      <c r="P199" s="70"/>
      <c r="Q199" s="70"/>
      <c r="R199" s="70"/>
      <c r="S199" s="70"/>
      <c r="T199" s="70"/>
      <c r="U199" s="70"/>
      <c r="V199" s="70"/>
      <c r="W199" s="11"/>
      <c r="X199" s="70"/>
      <c r="Y199" s="70"/>
      <c r="Z199" s="11">
        <v>1.674</v>
      </c>
      <c r="AA199" s="11" t="s">
        <v>818</v>
      </c>
      <c r="AB199" s="70">
        <v>3.5</v>
      </c>
      <c r="AC199" s="11" t="s">
        <v>85</v>
      </c>
      <c r="AD199" s="11" t="s">
        <v>86</v>
      </c>
      <c r="AE199" s="11">
        <v>200.88</v>
      </c>
      <c r="AF199" s="70">
        <f t="shared" si="30"/>
        <v>200.88</v>
      </c>
      <c r="AG199" s="70"/>
      <c r="AH199" s="70">
        <v>17</v>
      </c>
      <c r="AI199" s="70"/>
      <c r="AJ199" s="70">
        <v>183.88</v>
      </c>
      <c r="AK199" s="70"/>
      <c r="AL199" s="70">
        <v>0</v>
      </c>
      <c r="AM199" s="11" t="s">
        <v>736</v>
      </c>
      <c r="AN199" s="70">
        <v>18975753921</v>
      </c>
      <c r="AO199" s="92"/>
      <c r="AP199" s="93"/>
    </row>
    <row r="200" spans="1:42" s="45" customFormat="1" ht="24" customHeight="1">
      <c r="A200" s="62">
        <v>192</v>
      </c>
      <c r="B200" s="63" t="s">
        <v>820</v>
      </c>
      <c r="C200" s="61" t="s">
        <v>33</v>
      </c>
      <c r="D200" s="11" t="s">
        <v>762</v>
      </c>
      <c r="E200" s="11" t="s">
        <v>821</v>
      </c>
      <c r="F200" s="11" t="s">
        <v>75</v>
      </c>
      <c r="G200" s="107" t="s">
        <v>822</v>
      </c>
      <c r="H200" s="11">
        <f t="shared" si="31"/>
        <v>0.99</v>
      </c>
      <c r="I200" s="11"/>
      <c r="J200" s="11"/>
      <c r="K200" s="11">
        <v>0.99</v>
      </c>
      <c r="L200" s="11">
        <f t="shared" si="36"/>
        <v>0.99</v>
      </c>
      <c r="M200" s="11">
        <f t="shared" si="37"/>
        <v>118.8</v>
      </c>
      <c r="N200" s="11"/>
      <c r="O200" s="70"/>
      <c r="P200" s="70"/>
      <c r="Q200" s="70"/>
      <c r="R200" s="70"/>
      <c r="S200" s="70"/>
      <c r="T200" s="70"/>
      <c r="U200" s="70"/>
      <c r="V200" s="70"/>
      <c r="W200" s="11"/>
      <c r="X200" s="70"/>
      <c r="Y200" s="70"/>
      <c r="Z200" s="11">
        <v>0.99</v>
      </c>
      <c r="AA200" s="11" t="s">
        <v>821</v>
      </c>
      <c r="AB200" s="70">
        <v>3.5</v>
      </c>
      <c r="AC200" s="11" t="s">
        <v>85</v>
      </c>
      <c r="AD200" s="11" t="s">
        <v>86</v>
      </c>
      <c r="AE200" s="11">
        <v>118.8</v>
      </c>
      <c r="AF200" s="70">
        <f t="shared" si="30"/>
        <v>118.8</v>
      </c>
      <c r="AG200" s="70"/>
      <c r="AH200" s="70">
        <v>10.1</v>
      </c>
      <c r="AI200" s="70"/>
      <c r="AJ200" s="70">
        <v>108.7</v>
      </c>
      <c r="AK200" s="70"/>
      <c r="AL200" s="70">
        <v>0</v>
      </c>
      <c r="AM200" s="11" t="s">
        <v>736</v>
      </c>
      <c r="AN200" s="70">
        <v>18975753921</v>
      </c>
      <c r="AO200" s="92"/>
      <c r="AP200" s="93"/>
    </row>
    <row r="201" spans="1:42" s="45" customFormat="1" ht="24" customHeight="1">
      <c r="A201" s="60">
        <v>193</v>
      </c>
      <c r="B201" s="63" t="s">
        <v>823</v>
      </c>
      <c r="C201" s="61" t="s">
        <v>33</v>
      </c>
      <c r="D201" s="11" t="s">
        <v>762</v>
      </c>
      <c r="E201" s="11" t="s">
        <v>824</v>
      </c>
      <c r="F201" s="11" t="s">
        <v>75</v>
      </c>
      <c r="G201" s="107" t="s">
        <v>825</v>
      </c>
      <c r="H201" s="11">
        <f aca="true" t="shared" si="38" ref="H201:H222">SUM(I201:K201)</f>
        <v>0.55</v>
      </c>
      <c r="I201" s="11"/>
      <c r="J201" s="11"/>
      <c r="K201" s="100">
        <v>0.55</v>
      </c>
      <c r="L201" s="11">
        <f t="shared" si="36"/>
        <v>0.55</v>
      </c>
      <c r="M201" s="11">
        <f t="shared" si="37"/>
        <v>66</v>
      </c>
      <c r="N201" s="11"/>
      <c r="O201" s="70"/>
      <c r="P201" s="70"/>
      <c r="Q201" s="70"/>
      <c r="R201" s="70"/>
      <c r="S201" s="70"/>
      <c r="T201" s="70"/>
      <c r="U201" s="70"/>
      <c r="V201" s="70"/>
      <c r="W201" s="11"/>
      <c r="X201" s="70"/>
      <c r="Y201" s="70"/>
      <c r="Z201" s="11">
        <v>0.55</v>
      </c>
      <c r="AA201" s="11" t="s">
        <v>824</v>
      </c>
      <c r="AB201" s="70">
        <v>3.5</v>
      </c>
      <c r="AC201" s="11" t="s">
        <v>85</v>
      </c>
      <c r="AD201" s="11" t="s">
        <v>86</v>
      </c>
      <c r="AE201" s="11">
        <v>66</v>
      </c>
      <c r="AF201" s="70">
        <f aca="true" t="shared" si="39" ref="AF201:AF222">SUM(AG201:AL201)</f>
        <v>66</v>
      </c>
      <c r="AG201" s="70"/>
      <c r="AH201" s="70">
        <v>5.6</v>
      </c>
      <c r="AI201" s="70"/>
      <c r="AJ201" s="70">
        <v>60.4</v>
      </c>
      <c r="AK201" s="70"/>
      <c r="AL201" s="70">
        <v>0</v>
      </c>
      <c r="AM201" s="11" t="s">
        <v>736</v>
      </c>
      <c r="AN201" s="70">
        <v>18975753921</v>
      </c>
      <c r="AO201" s="92"/>
      <c r="AP201" s="93"/>
    </row>
    <row r="202" spans="1:42" s="45" customFormat="1" ht="24" customHeight="1">
      <c r="A202" s="62">
        <v>194</v>
      </c>
      <c r="B202" s="11" t="s">
        <v>826</v>
      </c>
      <c r="C202" s="61" t="s">
        <v>33</v>
      </c>
      <c r="D202" s="11" t="s">
        <v>827</v>
      </c>
      <c r="E202" s="11" t="s">
        <v>828</v>
      </c>
      <c r="F202" s="11" t="s">
        <v>75</v>
      </c>
      <c r="G202" s="107" t="s">
        <v>829</v>
      </c>
      <c r="H202" s="11">
        <f t="shared" si="38"/>
        <v>1.924</v>
      </c>
      <c r="I202" s="11"/>
      <c r="J202" s="11"/>
      <c r="K202" s="100">
        <v>1.924</v>
      </c>
      <c r="L202" s="11">
        <f t="shared" si="36"/>
        <v>1.924</v>
      </c>
      <c r="M202" s="11">
        <f t="shared" si="37"/>
        <v>230.88</v>
      </c>
      <c r="N202" s="11"/>
      <c r="O202" s="70"/>
      <c r="P202" s="70"/>
      <c r="Q202" s="70"/>
      <c r="R202" s="70"/>
      <c r="S202" s="70"/>
      <c r="T202" s="70"/>
      <c r="U202" s="70"/>
      <c r="V202" s="70"/>
      <c r="W202" s="11"/>
      <c r="X202" s="70"/>
      <c r="Y202" s="70"/>
      <c r="Z202" s="11">
        <v>1.924</v>
      </c>
      <c r="AA202" s="11" t="s">
        <v>828</v>
      </c>
      <c r="AB202" s="70">
        <v>3.5</v>
      </c>
      <c r="AC202" s="11" t="s">
        <v>85</v>
      </c>
      <c r="AD202" s="11" t="s">
        <v>86</v>
      </c>
      <c r="AE202" s="11">
        <v>230.88</v>
      </c>
      <c r="AF202" s="70">
        <f t="shared" si="39"/>
        <v>230.88</v>
      </c>
      <c r="AG202" s="70"/>
      <c r="AH202" s="70">
        <v>20</v>
      </c>
      <c r="AI202" s="70"/>
      <c r="AJ202" s="70">
        <v>210.88</v>
      </c>
      <c r="AK202" s="70"/>
      <c r="AL202" s="70">
        <v>0</v>
      </c>
      <c r="AM202" s="11" t="s">
        <v>736</v>
      </c>
      <c r="AN202" s="70">
        <v>18975753921</v>
      </c>
      <c r="AO202" s="92"/>
      <c r="AP202" s="93"/>
    </row>
    <row r="203" spans="1:42" s="45" customFormat="1" ht="24" customHeight="1">
      <c r="A203" s="60">
        <v>195</v>
      </c>
      <c r="B203" s="11" t="s">
        <v>830</v>
      </c>
      <c r="C203" s="61" t="s">
        <v>33</v>
      </c>
      <c r="D203" s="11" t="s">
        <v>827</v>
      </c>
      <c r="E203" s="11" t="s">
        <v>831</v>
      </c>
      <c r="F203" s="11" t="s">
        <v>75</v>
      </c>
      <c r="G203" s="107" t="s">
        <v>832</v>
      </c>
      <c r="H203" s="11">
        <f t="shared" si="38"/>
        <v>4.39</v>
      </c>
      <c r="I203" s="11"/>
      <c r="J203" s="11"/>
      <c r="K203" s="100">
        <v>4.39</v>
      </c>
      <c r="L203" s="11">
        <f t="shared" si="36"/>
        <v>4.39</v>
      </c>
      <c r="M203" s="11">
        <f t="shared" si="37"/>
        <v>351.2</v>
      </c>
      <c r="N203" s="11"/>
      <c r="O203" s="70"/>
      <c r="P203" s="70"/>
      <c r="Q203" s="70"/>
      <c r="R203" s="70"/>
      <c r="S203" s="70"/>
      <c r="T203" s="70"/>
      <c r="U203" s="70"/>
      <c r="V203" s="70"/>
      <c r="W203" s="11"/>
      <c r="X203" s="70"/>
      <c r="Y203" s="70"/>
      <c r="Z203" s="11">
        <v>4.39</v>
      </c>
      <c r="AA203" s="11" t="s">
        <v>831</v>
      </c>
      <c r="AB203" s="70">
        <v>3.5</v>
      </c>
      <c r="AC203" s="11" t="s">
        <v>85</v>
      </c>
      <c r="AD203" s="11" t="s">
        <v>86</v>
      </c>
      <c r="AE203" s="11">
        <v>351.2</v>
      </c>
      <c r="AF203" s="70">
        <f t="shared" si="39"/>
        <v>351.2</v>
      </c>
      <c r="AG203" s="70"/>
      <c r="AH203" s="70">
        <v>44.7</v>
      </c>
      <c r="AI203" s="70"/>
      <c r="AJ203" s="70">
        <v>306.5</v>
      </c>
      <c r="AK203" s="70"/>
      <c r="AL203" s="70">
        <v>0</v>
      </c>
      <c r="AM203" s="11" t="s">
        <v>736</v>
      </c>
      <c r="AN203" s="70">
        <v>18975753921</v>
      </c>
      <c r="AO203" s="92"/>
      <c r="AP203" s="93"/>
    </row>
    <row r="204" spans="1:42" s="45" customFormat="1" ht="24" customHeight="1">
      <c r="A204" s="62">
        <v>196</v>
      </c>
      <c r="B204" s="11" t="s">
        <v>833</v>
      </c>
      <c r="C204" s="61" t="s">
        <v>33</v>
      </c>
      <c r="D204" s="11" t="s">
        <v>827</v>
      </c>
      <c r="E204" s="11" t="s">
        <v>834</v>
      </c>
      <c r="F204" s="11" t="s">
        <v>75</v>
      </c>
      <c r="G204" s="107" t="s">
        <v>835</v>
      </c>
      <c r="H204" s="11">
        <f t="shared" si="38"/>
        <v>3.59</v>
      </c>
      <c r="I204" s="11"/>
      <c r="J204" s="11"/>
      <c r="K204" s="11">
        <v>3.59</v>
      </c>
      <c r="L204" s="11">
        <f t="shared" si="36"/>
        <v>3.59</v>
      </c>
      <c r="M204" s="11">
        <f t="shared" si="37"/>
        <v>430.79999999999995</v>
      </c>
      <c r="N204" s="11"/>
      <c r="O204" s="70"/>
      <c r="P204" s="70"/>
      <c r="Q204" s="70"/>
      <c r="R204" s="70"/>
      <c r="S204" s="70"/>
      <c r="T204" s="70"/>
      <c r="U204" s="70"/>
      <c r="V204" s="70"/>
      <c r="W204" s="11"/>
      <c r="X204" s="70"/>
      <c r="Y204" s="70"/>
      <c r="Z204" s="11">
        <v>3.59</v>
      </c>
      <c r="AA204" s="11" t="s">
        <v>834</v>
      </c>
      <c r="AB204" s="70">
        <v>3.5</v>
      </c>
      <c r="AC204" s="11" t="s">
        <v>85</v>
      </c>
      <c r="AD204" s="11" t="s">
        <v>86</v>
      </c>
      <c r="AE204" s="11">
        <v>430.79999999999995</v>
      </c>
      <c r="AF204" s="70">
        <f t="shared" si="39"/>
        <v>430.8</v>
      </c>
      <c r="AG204" s="70"/>
      <c r="AH204" s="70">
        <v>37</v>
      </c>
      <c r="AI204" s="70"/>
      <c r="AJ204" s="70">
        <v>393.8</v>
      </c>
      <c r="AK204" s="70"/>
      <c r="AL204" s="70">
        <v>0</v>
      </c>
      <c r="AM204" s="11" t="s">
        <v>736</v>
      </c>
      <c r="AN204" s="70">
        <v>18975753921</v>
      </c>
      <c r="AO204" s="92"/>
      <c r="AP204" s="93"/>
    </row>
    <row r="205" spans="1:42" s="45" customFormat="1" ht="24" customHeight="1">
      <c r="A205" s="60">
        <v>197</v>
      </c>
      <c r="B205" s="11" t="s">
        <v>836</v>
      </c>
      <c r="C205" s="61" t="s">
        <v>33</v>
      </c>
      <c r="D205" s="11" t="s">
        <v>796</v>
      </c>
      <c r="E205" s="11" t="s">
        <v>797</v>
      </c>
      <c r="F205" s="11" t="s">
        <v>75</v>
      </c>
      <c r="G205" s="107" t="s">
        <v>837</v>
      </c>
      <c r="H205" s="11">
        <f t="shared" si="38"/>
        <v>1.49</v>
      </c>
      <c r="I205" s="11"/>
      <c r="J205" s="11"/>
      <c r="K205" s="11">
        <v>1.49</v>
      </c>
      <c r="L205" s="11">
        <f t="shared" si="36"/>
        <v>1.49</v>
      </c>
      <c r="M205" s="11">
        <f t="shared" si="37"/>
        <v>178.8</v>
      </c>
      <c r="N205" s="11"/>
      <c r="O205" s="70"/>
      <c r="P205" s="70"/>
      <c r="Q205" s="70"/>
      <c r="R205" s="70"/>
      <c r="S205" s="70"/>
      <c r="T205" s="70"/>
      <c r="U205" s="70"/>
      <c r="V205" s="70"/>
      <c r="W205" s="11"/>
      <c r="X205" s="70"/>
      <c r="Y205" s="70"/>
      <c r="Z205" s="11">
        <v>1.49</v>
      </c>
      <c r="AA205" s="11" t="s">
        <v>797</v>
      </c>
      <c r="AB205" s="70">
        <v>3.5</v>
      </c>
      <c r="AC205" s="11" t="s">
        <v>85</v>
      </c>
      <c r="AD205" s="11" t="s">
        <v>86</v>
      </c>
      <c r="AE205" s="11">
        <v>178.8</v>
      </c>
      <c r="AF205" s="70">
        <f t="shared" si="39"/>
        <v>178.8</v>
      </c>
      <c r="AG205" s="70"/>
      <c r="AH205" s="70">
        <v>15</v>
      </c>
      <c r="AI205" s="70"/>
      <c r="AJ205" s="70">
        <v>163.8</v>
      </c>
      <c r="AK205" s="70"/>
      <c r="AL205" s="70">
        <v>0</v>
      </c>
      <c r="AM205" s="11" t="s">
        <v>736</v>
      </c>
      <c r="AN205" s="70">
        <v>18975753921</v>
      </c>
      <c r="AO205" s="92"/>
      <c r="AP205" s="93"/>
    </row>
    <row r="206" spans="1:42" s="45" customFormat="1" ht="24" customHeight="1">
      <c r="A206" s="62">
        <v>198</v>
      </c>
      <c r="B206" s="11" t="s">
        <v>838</v>
      </c>
      <c r="C206" s="11" t="s">
        <v>34</v>
      </c>
      <c r="D206" s="61" t="s">
        <v>839</v>
      </c>
      <c r="E206" s="61" t="s">
        <v>840</v>
      </c>
      <c r="F206" s="11" t="s">
        <v>75</v>
      </c>
      <c r="G206" s="11" t="s">
        <v>841</v>
      </c>
      <c r="H206" s="11">
        <f t="shared" si="38"/>
        <v>20.778</v>
      </c>
      <c r="I206" s="11">
        <v>20.778</v>
      </c>
      <c r="J206" s="11"/>
      <c r="K206" s="11"/>
      <c r="L206" s="11">
        <f t="shared" si="36"/>
        <v>15.63</v>
      </c>
      <c r="M206" s="11">
        <f t="shared" si="37"/>
        <v>1550</v>
      </c>
      <c r="N206" s="11">
        <v>15.63</v>
      </c>
      <c r="O206" s="11" t="s">
        <v>839</v>
      </c>
      <c r="P206" s="11">
        <v>6.5</v>
      </c>
      <c r="Q206" s="11" t="s">
        <v>121</v>
      </c>
      <c r="R206" s="11" t="s">
        <v>424</v>
      </c>
      <c r="S206" s="11">
        <v>1550</v>
      </c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70">
        <f t="shared" si="39"/>
        <v>1550</v>
      </c>
      <c r="AG206" s="11"/>
      <c r="AH206" s="70">
        <v>0</v>
      </c>
      <c r="AI206" s="11"/>
      <c r="AJ206" s="70">
        <v>1550</v>
      </c>
      <c r="AK206" s="11"/>
      <c r="AL206" s="70">
        <v>0</v>
      </c>
      <c r="AM206" s="11" t="s">
        <v>842</v>
      </c>
      <c r="AN206" s="11">
        <v>15173982946</v>
      </c>
      <c r="AO206" s="125"/>
      <c r="AP206" s="93"/>
    </row>
    <row r="207" spans="1:42" s="45" customFormat="1" ht="24" customHeight="1">
      <c r="A207" s="60">
        <v>199</v>
      </c>
      <c r="B207" s="11" t="s">
        <v>843</v>
      </c>
      <c r="C207" s="11" t="s">
        <v>34</v>
      </c>
      <c r="D207" s="11" t="s">
        <v>844</v>
      </c>
      <c r="E207" s="11" t="s">
        <v>845</v>
      </c>
      <c r="F207" s="11" t="s">
        <v>171</v>
      </c>
      <c r="G207" s="11" t="s">
        <v>846</v>
      </c>
      <c r="H207" s="11">
        <f t="shared" si="38"/>
        <v>24.927</v>
      </c>
      <c r="I207" s="11"/>
      <c r="J207" s="11">
        <v>24.927</v>
      </c>
      <c r="K207" s="11"/>
      <c r="L207" s="11">
        <f t="shared" si="36"/>
        <v>24.927</v>
      </c>
      <c r="M207" s="11">
        <f t="shared" si="37"/>
        <v>7550</v>
      </c>
      <c r="N207" s="11"/>
      <c r="O207" s="11"/>
      <c r="P207" s="11"/>
      <c r="Q207" s="11"/>
      <c r="R207" s="11"/>
      <c r="S207" s="11"/>
      <c r="T207" s="11">
        <v>24.927</v>
      </c>
      <c r="U207" s="11" t="s">
        <v>847</v>
      </c>
      <c r="V207" s="11">
        <v>7</v>
      </c>
      <c r="W207" s="11" t="s">
        <v>418</v>
      </c>
      <c r="X207" s="11" t="s">
        <v>424</v>
      </c>
      <c r="Y207" s="11">
        <v>7550</v>
      </c>
      <c r="Z207" s="11"/>
      <c r="AA207" s="11"/>
      <c r="AB207" s="11"/>
      <c r="AC207" s="11"/>
      <c r="AD207" s="11"/>
      <c r="AE207" s="11"/>
      <c r="AF207" s="70">
        <f t="shared" si="39"/>
        <v>7550</v>
      </c>
      <c r="AG207" s="11"/>
      <c r="AH207" s="70">
        <v>770</v>
      </c>
      <c r="AI207" s="11"/>
      <c r="AJ207" s="70">
        <v>6780</v>
      </c>
      <c r="AK207" s="11"/>
      <c r="AL207" s="70">
        <v>0</v>
      </c>
      <c r="AM207" s="11" t="s">
        <v>848</v>
      </c>
      <c r="AN207" s="11">
        <v>18273931118</v>
      </c>
      <c r="AO207" s="125"/>
      <c r="AP207" s="93"/>
    </row>
    <row r="208" spans="1:42" s="45" customFormat="1" ht="24" customHeight="1">
      <c r="A208" s="62">
        <v>200</v>
      </c>
      <c r="B208" s="11" t="s">
        <v>849</v>
      </c>
      <c r="C208" s="11" t="s">
        <v>34</v>
      </c>
      <c r="D208" s="11" t="s">
        <v>850</v>
      </c>
      <c r="E208" s="11" t="s">
        <v>851</v>
      </c>
      <c r="F208" s="11" t="s">
        <v>75</v>
      </c>
      <c r="G208" s="11" t="s">
        <v>852</v>
      </c>
      <c r="H208" s="11">
        <f t="shared" si="38"/>
        <v>26.728</v>
      </c>
      <c r="I208" s="11"/>
      <c r="J208" s="11">
        <v>26.728</v>
      </c>
      <c r="K208" s="11"/>
      <c r="L208" s="11">
        <f t="shared" si="36"/>
        <v>11</v>
      </c>
      <c r="M208" s="11">
        <f t="shared" si="37"/>
        <v>1650</v>
      </c>
      <c r="N208" s="11"/>
      <c r="O208" s="11"/>
      <c r="P208" s="11"/>
      <c r="Q208" s="11"/>
      <c r="R208" s="11"/>
      <c r="S208" s="11"/>
      <c r="T208" s="11">
        <v>11</v>
      </c>
      <c r="U208" s="11" t="s">
        <v>853</v>
      </c>
      <c r="V208" s="11">
        <v>5</v>
      </c>
      <c r="W208" s="11" t="s">
        <v>121</v>
      </c>
      <c r="X208" s="11" t="s">
        <v>86</v>
      </c>
      <c r="Y208" s="11">
        <v>1650</v>
      </c>
      <c r="Z208" s="11"/>
      <c r="AA208" s="11"/>
      <c r="AB208" s="11"/>
      <c r="AC208" s="11"/>
      <c r="AD208" s="11"/>
      <c r="AE208" s="11"/>
      <c r="AF208" s="70">
        <f t="shared" si="39"/>
        <v>1650</v>
      </c>
      <c r="AG208" s="11"/>
      <c r="AH208" s="70">
        <v>244</v>
      </c>
      <c r="AI208" s="11"/>
      <c r="AJ208" s="70">
        <v>1406</v>
      </c>
      <c r="AK208" s="11"/>
      <c r="AL208" s="70">
        <v>0</v>
      </c>
      <c r="AM208" s="11" t="s">
        <v>505</v>
      </c>
      <c r="AN208" s="11">
        <v>13066925788</v>
      </c>
      <c r="AO208" s="125"/>
      <c r="AP208" s="93"/>
    </row>
    <row r="209" spans="1:42" s="45" customFormat="1" ht="24" customHeight="1">
      <c r="A209" s="60">
        <v>201</v>
      </c>
      <c r="B209" s="11" t="s">
        <v>854</v>
      </c>
      <c r="C209" s="11" t="s">
        <v>34</v>
      </c>
      <c r="D209" s="61" t="s">
        <v>844</v>
      </c>
      <c r="E209" s="61" t="s">
        <v>845</v>
      </c>
      <c r="F209" s="11" t="s">
        <v>75</v>
      </c>
      <c r="G209" s="11" t="s">
        <v>855</v>
      </c>
      <c r="H209" s="11">
        <f t="shared" si="38"/>
        <v>0.965</v>
      </c>
      <c r="I209" s="11"/>
      <c r="J209" s="11"/>
      <c r="K209" s="11">
        <v>0.965</v>
      </c>
      <c r="L209" s="11">
        <f t="shared" si="36"/>
        <v>0.965</v>
      </c>
      <c r="M209" s="11">
        <f t="shared" si="37"/>
        <v>77.2</v>
      </c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>
        <v>0.965</v>
      </c>
      <c r="AA209" s="11" t="s">
        <v>854</v>
      </c>
      <c r="AB209" s="11">
        <v>4.5</v>
      </c>
      <c r="AC209" s="11" t="s">
        <v>121</v>
      </c>
      <c r="AD209" s="11" t="s">
        <v>86</v>
      </c>
      <c r="AE209" s="11">
        <v>77.2</v>
      </c>
      <c r="AF209" s="70">
        <f t="shared" si="39"/>
        <v>77.2</v>
      </c>
      <c r="AG209" s="72"/>
      <c r="AH209" s="70">
        <v>0</v>
      </c>
      <c r="AI209" s="11"/>
      <c r="AJ209" s="70">
        <v>77.2</v>
      </c>
      <c r="AK209" s="11"/>
      <c r="AL209" s="70">
        <v>0</v>
      </c>
      <c r="AM209" s="11" t="s">
        <v>848</v>
      </c>
      <c r="AN209" s="11">
        <v>18273931118</v>
      </c>
      <c r="AO209" s="125"/>
      <c r="AP209" s="93"/>
    </row>
    <row r="210" spans="1:42" s="45" customFormat="1" ht="24" customHeight="1">
      <c r="A210" s="62">
        <v>202</v>
      </c>
      <c r="B210" s="11" t="s">
        <v>856</v>
      </c>
      <c r="C210" s="11" t="s">
        <v>34</v>
      </c>
      <c r="D210" s="11" t="s">
        <v>857</v>
      </c>
      <c r="E210" s="11" t="s">
        <v>858</v>
      </c>
      <c r="F210" s="11" t="s">
        <v>75</v>
      </c>
      <c r="G210" s="11" t="s">
        <v>859</v>
      </c>
      <c r="H210" s="11">
        <f t="shared" si="38"/>
        <v>1.457</v>
      </c>
      <c r="I210" s="11"/>
      <c r="J210" s="11"/>
      <c r="K210" s="11">
        <v>1.457</v>
      </c>
      <c r="L210" s="11">
        <f t="shared" si="36"/>
        <v>1.457</v>
      </c>
      <c r="M210" s="11">
        <f t="shared" si="37"/>
        <v>116.56</v>
      </c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>
        <v>1.457</v>
      </c>
      <c r="AA210" s="11" t="s">
        <v>856</v>
      </c>
      <c r="AB210" s="11">
        <v>4.5</v>
      </c>
      <c r="AC210" s="11" t="s">
        <v>121</v>
      </c>
      <c r="AD210" s="11" t="s">
        <v>86</v>
      </c>
      <c r="AE210" s="11">
        <v>116.56</v>
      </c>
      <c r="AF210" s="70">
        <f t="shared" si="39"/>
        <v>116.56</v>
      </c>
      <c r="AG210" s="72"/>
      <c r="AH210" s="70">
        <v>27.03</v>
      </c>
      <c r="AI210" s="11"/>
      <c r="AJ210" s="70">
        <v>89.53</v>
      </c>
      <c r="AK210" s="11"/>
      <c r="AL210" s="70">
        <v>0</v>
      </c>
      <c r="AM210" s="11" t="s">
        <v>860</v>
      </c>
      <c r="AN210" s="11">
        <v>15842956735</v>
      </c>
      <c r="AO210" s="125"/>
      <c r="AP210" s="93"/>
    </row>
    <row r="211" spans="1:42" s="45" customFormat="1" ht="24" customHeight="1">
      <c r="A211" s="60">
        <v>203</v>
      </c>
      <c r="B211" s="11" t="s">
        <v>861</v>
      </c>
      <c r="C211" s="11" t="s">
        <v>34</v>
      </c>
      <c r="D211" s="11" t="s">
        <v>862</v>
      </c>
      <c r="E211" s="11" t="s">
        <v>863</v>
      </c>
      <c r="F211" s="11" t="s">
        <v>75</v>
      </c>
      <c r="G211" s="11" t="s">
        <v>864</v>
      </c>
      <c r="H211" s="11">
        <f t="shared" si="38"/>
        <v>4.599</v>
      </c>
      <c r="I211" s="11"/>
      <c r="J211" s="11"/>
      <c r="K211" s="11">
        <v>4.599</v>
      </c>
      <c r="L211" s="11">
        <f t="shared" si="36"/>
        <v>4.599</v>
      </c>
      <c r="M211" s="11">
        <f t="shared" si="37"/>
        <v>367.92</v>
      </c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>
        <v>4.599</v>
      </c>
      <c r="AA211" s="11" t="s">
        <v>861</v>
      </c>
      <c r="AB211" s="11">
        <v>4.5</v>
      </c>
      <c r="AC211" s="11" t="s">
        <v>121</v>
      </c>
      <c r="AD211" s="11" t="s">
        <v>86</v>
      </c>
      <c r="AE211" s="11">
        <v>367.92</v>
      </c>
      <c r="AF211" s="70">
        <f t="shared" si="39"/>
        <v>367.91999999999996</v>
      </c>
      <c r="AG211" s="72"/>
      <c r="AH211" s="70">
        <v>137.97</v>
      </c>
      <c r="AI211" s="11"/>
      <c r="AJ211" s="70">
        <v>229.95</v>
      </c>
      <c r="AK211" s="11"/>
      <c r="AL211" s="70">
        <v>0</v>
      </c>
      <c r="AM211" s="11" t="s">
        <v>865</v>
      </c>
      <c r="AN211" s="11">
        <v>13365896326</v>
      </c>
      <c r="AO211" s="125"/>
      <c r="AP211" s="93"/>
    </row>
    <row r="212" spans="1:42" s="45" customFormat="1" ht="24" customHeight="1">
      <c r="A212" s="62">
        <v>204</v>
      </c>
      <c r="B212" s="11" t="s">
        <v>866</v>
      </c>
      <c r="C212" s="11" t="s">
        <v>34</v>
      </c>
      <c r="D212" s="61" t="s">
        <v>867</v>
      </c>
      <c r="E212" s="61" t="s">
        <v>868</v>
      </c>
      <c r="F212" s="11" t="s">
        <v>75</v>
      </c>
      <c r="G212" s="11" t="s">
        <v>869</v>
      </c>
      <c r="H212" s="11">
        <f t="shared" si="38"/>
        <v>1.8</v>
      </c>
      <c r="I212" s="11"/>
      <c r="J212" s="11"/>
      <c r="K212" s="11">
        <v>1.8</v>
      </c>
      <c r="L212" s="11">
        <f t="shared" si="36"/>
        <v>1.8</v>
      </c>
      <c r="M212" s="11">
        <f t="shared" si="37"/>
        <v>144</v>
      </c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>
        <v>1.8</v>
      </c>
      <c r="AA212" s="11" t="s">
        <v>866</v>
      </c>
      <c r="AB212" s="11">
        <v>4.5</v>
      </c>
      <c r="AC212" s="11" t="s">
        <v>121</v>
      </c>
      <c r="AD212" s="11" t="s">
        <v>86</v>
      </c>
      <c r="AE212" s="11">
        <v>144</v>
      </c>
      <c r="AF212" s="70">
        <f t="shared" si="39"/>
        <v>144</v>
      </c>
      <c r="AG212" s="72"/>
      <c r="AH212" s="70">
        <v>0</v>
      </c>
      <c r="AI212" s="11"/>
      <c r="AJ212" s="70">
        <v>144</v>
      </c>
      <c r="AK212" s="11"/>
      <c r="AL212" s="70">
        <v>0</v>
      </c>
      <c r="AM212" s="11" t="s">
        <v>870</v>
      </c>
      <c r="AN212" s="11">
        <v>15115976083</v>
      </c>
      <c r="AO212" s="126"/>
      <c r="AP212" s="93"/>
    </row>
    <row r="213" spans="1:42" s="45" customFormat="1" ht="24" customHeight="1">
      <c r="A213" s="60">
        <v>205</v>
      </c>
      <c r="B213" s="11" t="s">
        <v>871</v>
      </c>
      <c r="C213" s="11" t="s">
        <v>34</v>
      </c>
      <c r="D213" s="11" t="s">
        <v>850</v>
      </c>
      <c r="E213" s="11" t="s">
        <v>872</v>
      </c>
      <c r="F213" s="11" t="s">
        <v>75</v>
      </c>
      <c r="G213" s="11" t="s">
        <v>873</v>
      </c>
      <c r="H213" s="11">
        <f t="shared" si="38"/>
        <v>1.594</v>
      </c>
      <c r="I213" s="11"/>
      <c r="J213" s="11"/>
      <c r="K213" s="11">
        <v>1.594</v>
      </c>
      <c r="L213" s="11">
        <f t="shared" si="36"/>
        <v>1.594</v>
      </c>
      <c r="M213" s="11">
        <f t="shared" si="37"/>
        <v>127.52</v>
      </c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>
        <v>1.594</v>
      </c>
      <c r="AA213" s="11" t="s">
        <v>871</v>
      </c>
      <c r="AB213" s="11">
        <v>4.5</v>
      </c>
      <c r="AC213" s="11" t="s">
        <v>121</v>
      </c>
      <c r="AD213" s="11" t="s">
        <v>86</v>
      </c>
      <c r="AE213" s="11">
        <v>127.52</v>
      </c>
      <c r="AF213" s="70">
        <f t="shared" si="39"/>
        <v>127.52</v>
      </c>
      <c r="AG213" s="72"/>
      <c r="AH213" s="70">
        <v>0</v>
      </c>
      <c r="AI213" s="11"/>
      <c r="AJ213" s="70">
        <v>127.52</v>
      </c>
      <c r="AK213" s="11"/>
      <c r="AL213" s="70">
        <v>0</v>
      </c>
      <c r="AM213" s="11" t="s">
        <v>874</v>
      </c>
      <c r="AN213" s="11">
        <v>15873922001</v>
      </c>
      <c r="AO213" s="125"/>
      <c r="AP213" s="93"/>
    </row>
    <row r="214" spans="1:42" s="45" customFormat="1" ht="24" customHeight="1">
      <c r="A214" s="62">
        <v>206</v>
      </c>
      <c r="B214" s="11" t="s">
        <v>875</v>
      </c>
      <c r="C214" s="11" t="s">
        <v>34</v>
      </c>
      <c r="D214" s="61" t="s">
        <v>857</v>
      </c>
      <c r="E214" s="61" t="s">
        <v>876</v>
      </c>
      <c r="F214" s="11" t="s">
        <v>75</v>
      </c>
      <c r="G214" s="11" t="s">
        <v>877</v>
      </c>
      <c r="H214" s="11">
        <f t="shared" si="38"/>
        <v>2.597</v>
      </c>
      <c r="I214" s="11"/>
      <c r="J214" s="11"/>
      <c r="K214" s="11">
        <v>2.597</v>
      </c>
      <c r="L214" s="11">
        <f t="shared" si="36"/>
        <v>2.597</v>
      </c>
      <c r="M214" s="11">
        <f t="shared" si="37"/>
        <v>207.76</v>
      </c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>
        <v>2.597</v>
      </c>
      <c r="AA214" s="11" t="s">
        <v>875</v>
      </c>
      <c r="AB214" s="11">
        <v>4.5</v>
      </c>
      <c r="AC214" s="11" t="s">
        <v>121</v>
      </c>
      <c r="AD214" s="11" t="s">
        <v>86</v>
      </c>
      <c r="AE214" s="11">
        <v>207.76</v>
      </c>
      <c r="AF214" s="70">
        <f t="shared" si="39"/>
        <v>207.76</v>
      </c>
      <c r="AG214" s="72"/>
      <c r="AH214" s="70">
        <v>0</v>
      </c>
      <c r="AI214" s="11"/>
      <c r="AJ214" s="70">
        <v>207.76</v>
      </c>
      <c r="AK214" s="11"/>
      <c r="AL214" s="70">
        <v>0</v>
      </c>
      <c r="AM214" s="11" t="s">
        <v>878</v>
      </c>
      <c r="AN214" s="11">
        <v>15873779163</v>
      </c>
      <c r="AO214" s="125"/>
      <c r="AP214" s="93"/>
    </row>
    <row r="215" spans="1:42" s="45" customFormat="1" ht="24" customHeight="1">
      <c r="A215" s="60">
        <v>207</v>
      </c>
      <c r="B215" s="11" t="s">
        <v>879</v>
      </c>
      <c r="C215" s="11" t="s">
        <v>34</v>
      </c>
      <c r="D215" s="11" t="s">
        <v>850</v>
      </c>
      <c r="E215" s="11" t="s">
        <v>872</v>
      </c>
      <c r="F215" s="11" t="s">
        <v>75</v>
      </c>
      <c r="G215" s="11" t="s">
        <v>880</v>
      </c>
      <c r="H215" s="11">
        <f t="shared" si="38"/>
        <v>1.61</v>
      </c>
      <c r="I215" s="11"/>
      <c r="J215" s="11"/>
      <c r="K215" s="11">
        <v>1.61</v>
      </c>
      <c r="L215" s="11">
        <f t="shared" si="36"/>
        <v>1.61</v>
      </c>
      <c r="M215" s="11">
        <f t="shared" si="37"/>
        <v>128.8</v>
      </c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>
        <v>1.61</v>
      </c>
      <c r="AA215" s="11" t="s">
        <v>879</v>
      </c>
      <c r="AB215" s="11">
        <v>4.5</v>
      </c>
      <c r="AC215" s="11" t="s">
        <v>121</v>
      </c>
      <c r="AD215" s="11" t="s">
        <v>86</v>
      </c>
      <c r="AE215" s="11">
        <v>128.8</v>
      </c>
      <c r="AF215" s="70">
        <f t="shared" si="39"/>
        <v>128.8</v>
      </c>
      <c r="AG215" s="72"/>
      <c r="AH215" s="70">
        <v>0</v>
      </c>
      <c r="AI215" s="11"/>
      <c r="AJ215" s="70">
        <v>128.8</v>
      </c>
      <c r="AK215" s="11"/>
      <c r="AL215" s="70">
        <v>0</v>
      </c>
      <c r="AM215" s="11" t="s">
        <v>874</v>
      </c>
      <c r="AN215" s="11">
        <v>15873922001</v>
      </c>
      <c r="AO215" s="125"/>
      <c r="AP215" s="93"/>
    </row>
    <row r="216" spans="1:42" s="45" customFormat="1" ht="24" customHeight="1">
      <c r="A216" s="62">
        <v>208</v>
      </c>
      <c r="B216" s="11" t="s">
        <v>881</v>
      </c>
      <c r="C216" s="11" t="s">
        <v>34</v>
      </c>
      <c r="D216" s="61" t="s">
        <v>844</v>
      </c>
      <c r="E216" s="61" t="s">
        <v>845</v>
      </c>
      <c r="F216" s="11" t="s">
        <v>75</v>
      </c>
      <c r="G216" s="11" t="s">
        <v>882</v>
      </c>
      <c r="H216" s="11">
        <f t="shared" si="38"/>
        <v>0.87</v>
      </c>
      <c r="I216" s="11"/>
      <c r="J216" s="11"/>
      <c r="K216" s="11">
        <v>0.87</v>
      </c>
      <c r="L216" s="11">
        <f t="shared" si="36"/>
        <v>0.87</v>
      </c>
      <c r="M216" s="11">
        <f t="shared" si="37"/>
        <v>64</v>
      </c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>
        <v>0.87</v>
      </c>
      <c r="AA216" s="11" t="s">
        <v>881</v>
      </c>
      <c r="AB216" s="11">
        <v>4.5</v>
      </c>
      <c r="AC216" s="11" t="s">
        <v>121</v>
      </c>
      <c r="AD216" s="11" t="s">
        <v>86</v>
      </c>
      <c r="AE216" s="11">
        <v>64</v>
      </c>
      <c r="AF216" s="70">
        <f t="shared" si="39"/>
        <v>64</v>
      </c>
      <c r="AG216" s="72"/>
      <c r="AH216" s="70">
        <v>0</v>
      </c>
      <c r="AI216" s="11"/>
      <c r="AJ216" s="70">
        <v>64</v>
      </c>
      <c r="AK216" s="11"/>
      <c r="AL216" s="70">
        <v>0</v>
      </c>
      <c r="AM216" s="11" t="s">
        <v>848</v>
      </c>
      <c r="AN216" s="11">
        <v>18273931118</v>
      </c>
      <c r="AO216" s="125"/>
      <c r="AP216" s="93"/>
    </row>
    <row r="217" spans="1:42" s="45" customFormat="1" ht="24" customHeight="1">
      <c r="A217" s="60">
        <v>209</v>
      </c>
      <c r="B217" s="80" t="s">
        <v>883</v>
      </c>
      <c r="C217" s="61" t="s">
        <v>35</v>
      </c>
      <c r="D217" s="61" t="s">
        <v>884</v>
      </c>
      <c r="E217" s="61" t="s">
        <v>885</v>
      </c>
      <c r="F217" s="11" t="s">
        <v>75</v>
      </c>
      <c r="G217" s="11" t="s">
        <v>886</v>
      </c>
      <c r="H217" s="11">
        <f t="shared" si="38"/>
        <v>16.122</v>
      </c>
      <c r="I217" s="11">
        <v>16.122</v>
      </c>
      <c r="J217" s="11"/>
      <c r="K217" s="11"/>
      <c r="L217" s="11">
        <f t="shared" si="36"/>
        <v>16.122</v>
      </c>
      <c r="M217" s="11">
        <f t="shared" si="37"/>
        <v>9673</v>
      </c>
      <c r="N217" s="11">
        <v>16.122</v>
      </c>
      <c r="O217" s="61" t="s">
        <v>884</v>
      </c>
      <c r="P217" s="61">
        <v>6.5</v>
      </c>
      <c r="Q217" s="61" t="s">
        <v>887</v>
      </c>
      <c r="R217" s="61" t="s">
        <v>424</v>
      </c>
      <c r="S217" s="11">
        <v>9673</v>
      </c>
      <c r="T217" s="70"/>
      <c r="U217" s="70"/>
      <c r="V217" s="70"/>
      <c r="W217" s="70"/>
      <c r="X217" s="70"/>
      <c r="Y217" s="70"/>
      <c r="Z217" s="70"/>
      <c r="AA217" s="70"/>
      <c r="AB217" s="70"/>
      <c r="AC217" s="70"/>
      <c r="AD217" s="70"/>
      <c r="AE217" s="61"/>
      <c r="AF217" s="70">
        <f t="shared" si="39"/>
        <v>9673</v>
      </c>
      <c r="AG217" s="97"/>
      <c r="AH217" s="70">
        <v>1400</v>
      </c>
      <c r="AI217" s="61"/>
      <c r="AJ217" s="70">
        <v>8273</v>
      </c>
      <c r="AK217" s="70"/>
      <c r="AL217" s="70">
        <v>0</v>
      </c>
      <c r="AM217" s="61" t="s">
        <v>888</v>
      </c>
      <c r="AN217" s="61">
        <v>18807397776</v>
      </c>
      <c r="AO217" s="92"/>
      <c r="AP217" s="93"/>
    </row>
    <row r="218" spans="1:42" s="45" customFormat="1" ht="24" customHeight="1">
      <c r="A218" s="62">
        <v>210</v>
      </c>
      <c r="B218" s="80" t="s">
        <v>889</v>
      </c>
      <c r="C218" s="61" t="s">
        <v>35</v>
      </c>
      <c r="D218" s="11" t="s">
        <v>890</v>
      </c>
      <c r="E218" s="11" t="s">
        <v>891</v>
      </c>
      <c r="F218" s="11" t="s">
        <v>75</v>
      </c>
      <c r="G218" s="11" t="s">
        <v>892</v>
      </c>
      <c r="H218" s="11">
        <f t="shared" si="38"/>
        <v>3.2</v>
      </c>
      <c r="I218" s="11"/>
      <c r="J218" s="11">
        <v>3.2</v>
      </c>
      <c r="K218" s="11"/>
      <c r="L218" s="11">
        <f t="shared" si="36"/>
        <v>3.2</v>
      </c>
      <c r="M218" s="11">
        <f t="shared" si="37"/>
        <v>398</v>
      </c>
      <c r="N218" s="11"/>
      <c r="O218" s="70"/>
      <c r="P218" s="70"/>
      <c r="Q218" s="70"/>
      <c r="R218" s="70"/>
      <c r="S218" s="70"/>
      <c r="T218" s="11">
        <v>3.2</v>
      </c>
      <c r="U218" s="11" t="s">
        <v>893</v>
      </c>
      <c r="V218" s="11">
        <v>5</v>
      </c>
      <c r="W218" s="61" t="s">
        <v>430</v>
      </c>
      <c r="X218" s="61" t="s">
        <v>86</v>
      </c>
      <c r="Y218" s="11">
        <v>398</v>
      </c>
      <c r="Z218" s="70"/>
      <c r="AA218" s="70"/>
      <c r="AB218" s="70"/>
      <c r="AC218" s="70"/>
      <c r="AD218" s="70"/>
      <c r="AE218" s="61"/>
      <c r="AF218" s="70">
        <f t="shared" si="39"/>
        <v>398</v>
      </c>
      <c r="AG218" s="97"/>
      <c r="AH218" s="70">
        <v>70</v>
      </c>
      <c r="AI218" s="61"/>
      <c r="AJ218" s="70">
        <v>328</v>
      </c>
      <c r="AK218" s="70"/>
      <c r="AL218" s="70">
        <v>0</v>
      </c>
      <c r="AM218" s="61" t="s">
        <v>888</v>
      </c>
      <c r="AN218" s="61">
        <v>18807397776</v>
      </c>
      <c r="AO218" s="92"/>
      <c r="AP218" s="93"/>
    </row>
    <row r="219" spans="1:42" s="45" customFormat="1" ht="24" customHeight="1">
      <c r="A219" s="60">
        <v>211</v>
      </c>
      <c r="B219" s="63" t="s">
        <v>894</v>
      </c>
      <c r="C219" s="61" t="s">
        <v>35</v>
      </c>
      <c r="D219" s="11" t="s">
        <v>895</v>
      </c>
      <c r="E219" s="11" t="s">
        <v>896</v>
      </c>
      <c r="F219" s="11" t="s">
        <v>75</v>
      </c>
      <c r="G219" s="11" t="s">
        <v>897</v>
      </c>
      <c r="H219" s="11">
        <f t="shared" si="38"/>
        <v>6.574</v>
      </c>
      <c r="I219" s="11"/>
      <c r="J219" s="11">
        <v>6.574</v>
      </c>
      <c r="K219" s="11"/>
      <c r="L219" s="11">
        <f t="shared" si="36"/>
        <v>6.574</v>
      </c>
      <c r="M219" s="11">
        <f t="shared" si="37"/>
        <v>818</v>
      </c>
      <c r="N219" s="11"/>
      <c r="O219" s="70"/>
      <c r="P219" s="70"/>
      <c r="Q219" s="70"/>
      <c r="R219" s="70"/>
      <c r="S219" s="70"/>
      <c r="T219" s="11">
        <v>6.574</v>
      </c>
      <c r="U219" s="11" t="s">
        <v>893</v>
      </c>
      <c r="V219" s="11">
        <v>5</v>
      </c>
      <c r="W219" s="61" t="s">
        <v>887</v>
      </c>
      <c r="X219" s="61" t="s">
        <v>86</v>
      </c>
      <c r="Y219" s="11">
        <v>818</v>
      </c>
      <c r="Z219" s="70"/>
      <c r="AA219" s="70"/>
      <c r="AB219" s="70"/>
      <c r="AC219" s="70"/>
      <c r="AD219" s="70"/>
      <c r="AE219" s="61"/>
      <c r="AF219" s="70">
        <f t="shared" si="39"/>
        <v>818</v>
      </c>
      <c r="AG219" s="97"/>
      <c r="AH219" s="70">
        <v>200</v>
      </c>
      <c r="AI219" s="61"/>
      <c r="AJ219" s="70">
        <v>618</v>
      </c>
      <c r="AK219" s="70"/>
      <c r="AL219" s="70">
        <v>0</v>
      </c>
      <c r="AM219" s="61" t="s">
        <v>888</v>
      </c>
      <c r="AN219" s="61">
        <v>18807397776</v>
      </c>
      <c r="AO219" s="92"/>
      <c r="AP219" s="93"/>
    </row>
    <row r="220" spans="1:42" s="45" customFormat="1" ht="24" customHeight="1">
      <c r="A220" s="62">
        <v>212</v>
      </c>
      <c r="B220" s="80" t="s">
        <v>898</v>
      </c>
      <c r="C220" s="61" t="s">
        <v>35</v>
      </c>
      <c r="D220" s="11" t="s">
        <v>899</v>
      </c>
      <c r="E220" s="11" t="s">
        <v>900</v>
      </c>
      <c r="F220" s="11" t="s">
        <v>171</v>
      </c>
      <c r="G220" s="11" t="s">
        <v>901</v>
      </c>
      <c r="H220" s="11">
        <f t="shared" si="38"/>
        <v>24.268</v>
      </c>
      <c r="I220" s="11"/>
      <c r="J220" s="11">
        <v>24.268</v>
      </c>
      <c r="K220" s="11"/>
      <c r="L220" s="11">
        <f t="shared" si="36"/>
        <v>12</v>
      </c>
      <c r="M220" s="11">
        <f t="shared" si="37"/>
        <v>1595</v>
      </c>
      <c r="N220" s="11"/>
      <c r="O220" s="70"/>
      <c r="P220" s="70"/>
      <c r="Q220" s="70"/>
      <c r="R220" s="70"/>
      <c r="S220" s="70"/>
      <c r="T220" s="11">
        <v>12</v>
      </c>
      <c r="U220" s="11" t="s">
        <v>902</v>
      </c>
      <c r="V220" s="11">
        <v>5</v>
      </c>
      <c r="W220" s="61" t="s">
        <v>887</v>
      </c>
      <c r="X220" s="61" t="s">
        <v>86</v>
      </c>
      <c r="Y220" s="11">
        <v>1595</v>
      </c>
      <c r="Z220" s="70"/>
      <c r="AA220" s="70"/>
      <c r="AB220" s="70"/>
      <c r="AC220" s="70"/>
      <c r="AD220" s="70"/>
      <c r="AE220" s="61"/>
      <c r="AF220" s="70">
        <f t="shared" si="39"/>
        <v>1595</v>
      </c>
      <c r="AG220" s="61"/>
      <c r="AH220" s="70">
        <v>318</v>
      </c>
      <c r="AI220" s="61"/>
      <c r="AJ220" s="70">
        <v>1277</v>
      </c>
      <c r="AK220" s="70"/>
      <c r="AL220" s="70">
        <v>0</v>
      </c>
      <c r="AM220" s="61" t="s">
        <v>888</v>
      </c>
      <c r="AN220" s="61">
        <v>18807397776</v>
      </c>
      <c r="AO220" s="92"/>
      <c r="AP220" s="93"/>
    </row>
    <row r="221" spans="1:42" s="45" customFormat="1" ht="24" customHeight="1">
      <c r="A221" s="60">
        <v>213</v>
      </c>
      <c r="B221" s="80" t="s">
        <v>903</v>
      </c>
      <c r="C221" s="61" t="s">
        <v>35</v>
      </c>
      <c r="D221" s="11" t="s">
        <v>904</v>
      </c>
      <c r="E221" s="11" t="s">
        <v>905</v>
      </c>
      <c r="F221" s="11" t="s">
        <v>906</v>
      </c>
      <c r="G221" s="11" t="s">
        <v>907</v>
      </c>
      <c r="H221" s="11">
        <f t="shared" si="38"/>
        <v>8</v>
      </c>
      <c r="I221" s="11"/>
      <c r="J221" s="11">
        <v>8</v>
      </c>
      <c r="K221" s="11"/>
      <c r="L221" s="11">
        <f t="shared" si="36"/>
        <v>8</v>
      </c>
      <c r="M221" s="11">
        <f t="shared" si="37"/>
        <v>2547</v>
      </c>
      <c r="N221" s="11"/>
      <c r="O221" s="70"/>
      <c r="P221" s="70"/>
      <c r="Q221" s="70"/>
      <c r="R221" s="70"/>
      <c r="S221" s="70"/>
      <c r="T221" s="11">
        <v>8</v>
      </c>
      <c r="U221" s="11" t="s">
        <v>893</v>
      </c>
      <c r="V221" s="11">
        <v>4.5</v>
      </c>
      <c r="W221" s="61" t="s">
        <v>430</v>
      </c>
      <c r="X221" s="61" t="s">
        <v>86</v>
      </c>
      <c r="Y221" s="11">
        <v>2547</v>
      </c>
      <c r="Z221" s="70"/>
      <c r="AA221" s="70"/>
      <c r="AB221" s="70"/>
      <c r="AC221" s="70"/>
      <c r="AD221" s="70"/>
      <c r="AE221" s="61"/>
      <c r="AF221" s="70">
        <f t="shared" si="39"/>
        <v>2547</v>
      </c>
      <c r="AG221" s="97"/>
      <c r="AH221" s="70">
        <v>0</v>
      </c>
      <c r="AI221" s="61"/>
      <c r="AJ221" s="70">
        <v>2547</v>
      </c>
      <c r="AK221" s="70"/>
      <c r="AL221" s="70">
        <v>0</v>
      </c>
      <c r="AM221" s="61" t="s">
        <v>888</v>
      </c>
      <c r="AN221" s="61">
        <v>18807397776</v>
      </c>
      <c r="AO221" s="92"/>
      <c r="AP221" s="93"/>
    </row>
    <row r="222" spans="1:41" s="48" customFormat="1" ht="24" customHeight="1">
      <c r="A222" s="62">
        <v>214</v>
      </c>
      <c r="B222" s="11" t="s">
        <v>908</v>
      </c>
      <c r="C222" s="11" t="s">
        <v>36</v>
      </c>
      <c r="D222" s="11" t="s">
        <v>909</v>
      </c>
      <c r="E222" s="11" t="s">
        <v>910</v>
      </c>
      <c r="F222" s="11" t="s">
        <v>171</v>
      </c>
      <c r="G222" s="11" t="s">
        <v>911</v>
      </c>
      <c r="H222" s="11">
        <f t="shared" si="38"/>
        <v>8.13</v>
      </c>
      <c r="I222" s="11"/>
      <c r="J222" s="11">
        <v>8.13</v>
      </c>
      <c r="K222" s="11"/>
      <c r="L222" s="11">
        <f t="shared" si="36"/>
        <v>8.13</v>
      </c>
      <c r="M222" s="11">
        <f t="shared" si="37"/>
        <v>1195</v>
      </c>
      <c r="N222" s="11"/>
      <c r="O222" s="11"/>
      <c r="P222" s="11"/>
      <c r="Q222" s="11"/>
      <c r="R222" s="11"/>
      <c r="S222" s="11"/>
      <c r="T222" s="11">
        <v>8.13</v>
      </c>
      <c r="U222" s="11" t="s">
        <v>912</v>
      </c>
      <c r="V222" s="11" t="s">
        <v>913</v>
      </c>
      <c r="W222" s="11" t="s">
        <v>914</v>
      </c>
      <c r="X222" s="11" t="s">
        <v>86</v>
      </c>
      <c r="Y222" s="11">
        <v>1195</v>
      </c>
      <c r="Z222" s="11"/>
      <c r="AA222" s="11"/>
      <c r="AB222" s="11"/>
      <c r="AC222" s="11"/>
      <c r="AD222" s="11"/>
      <c r="AE222" s="11"/>
      <c r="AF222" s="70">
        <f t="shared" si="39"/>
        <v>1195</v>
      </c>
      <c r="AG222" s="11"/>
      <c r="AH222" s="70">
        <v>340</v>
      </c>
      <c r="AI222" s="11"/>
      <c r="AJ222" s="70">
        <v>855</v>
      </c>
      <c r="AK222" s="11"/>
      <c r="AL222" s="70">
        <v>0</v>
      </c>
      <c r="AM222" s="11" t="s">
        <v>915</v>
      </c>
      <c r="AN222" s="100">
        <v>13786930695</v>
      </c>
      <c r="AO222" s="126"/>
    </row>
    <row r="223" spans="1:42" s="49" customFormat="1" ht="22.5" customHeight="1">
      <c r="A223" s="119"/>
      <c r="B223" s="120"/>
      <c r="C223" s="120"/>
      <c r="D223" s="120"/>
      <c r="E223" s="120"/>
      <c r="F223" s="120"/>
      <c r="G223" s="120"/>
      <c r="H223" s="120"/>
      <c r="I223" s="120"/>
      <c r="J223" s="120"/>
      <c r="K223" s="120"/>
      <c r="L223" s="120"/>
      <c r="M223" s="120"/>
      <c r="N223" s="120"/>
      <c r="O223" s="123"/>
      <c r="P223" s="123"/>
      <c r="Q223" s="123"/>
      <c r="R223" s="123"/>
      <c r="S223" s="123"/>
      <c r="T223" s="123"/>
      <c r="U223" s="123"/>
      <c r="V223" s="123"/>
      <c r="W223" s="123"/>
      <c r="X223" s="123"/>
      <c r="Y223" s="123"/>
      <c r="Z223" s="123"/>
      <c r="AA223" s="123"/>
      <c r="AB223" s="123"/>
      <c r="AC223" s="123"/>
      <c r="AD223" s="123"/>
      <c r="AE223" s="123"/>
      <c r="AF223" s="123"/>
      <c r="AG223" s="123"/>
      <c r="AH223" s="123"/>
      <c r="AI223" s="123"/>
      <c r="AJ223" s="123"/>
      <c r="AK223" s="123"/>
      <c r="AL223" s="123"/>
      <c r="AM223" s="123"/>
      <c r="AN223" s="123"/>
      <c r="AO223" s="127"/>
      <c r="AP223" s="128"/>
    </row>
    <row r="224" spans="1:37" ht="20.25" customHeight="1">
      <c r="A224" s="121"/>
      <c r="B224" s="121" t="s">
        <v>916</v>
      </c>
      <c r="C224" s="121"/>
      <c r="D224" s="121"/>
      <c r="E224" s="121"/>
      <c r="F224" s="122"/>
      <c r="G224" s="122"/>
      <c r="H224" s="121"/>
      <c r="I224" s="121"/>
      <c r="J224" s="121"/>
      <c r="K224" s="121"/>
      <c r="L224" s="121"/>
      <c r="M224" s="122"/>
      <c r="N224" s="122"/>
      <c r="O224" s="122"/>
      <c r="P224" s="122"/>
      <c r="Q224" s="122"/>
      <c r="R224" s="122"/>
      <c r="S224" s="122"/>
      <c r="U224" s="122" t="s">
        <v>917</v>
      </c>
      <c r="V224" s="122"/>
      <c r="W224" s="122"/>
      <c r="X224" s="122"/>
      <c r="Y224" s="122"/>
      <c r="AA224" s="122" t="s">
        <v>918</v>
      </c>
      <c r="AB224" s="122"/>
      <c r="AC224" s="122"/>
      <c r="AD224" s="122"/>
      <c r="AE224" s="122"/>
      <c r="AF224" s="124" t="s">
        <v>919</v>
      </c>
      <c r="AG224" s="124"/>
      <c r="AH224" s="124"/>
      <c r="AI224" s="124"/>
      <c r="AJ224" s="124"/>
      <c r="AK224" s="122"/>
    </row>
    <row r="225" spans="1:14" ht="14.25">
      <c r="A225" s="121"/>
      <c r="B225" s="121" t="s">
        <v>920</v>
      </c>
      <c r="C225" s="121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</row>
    <row r="226" spans="1:14" ht="14.25">
      <c r="A226" s="121"/>
      <c r="B226" s="121"/>
      <c r="C226" s="121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</row>
  </sheetData>
  <sheetProtection/>
  <autoFilter ref="A7:IV222"/>
  <mergeCells count="34">
    <mergeCell ref="A1:B1"/>
    <mergeCell ref="A2:AO2"/>
    <mergeCell ref="C4:E4"/>
    <mergeCell ref="F4:K4"/>
    <mergeCell ref="L4:AE4"/>
    <mergeCell ref="AF4:AL4"/>
    <mergeCell ref="AM4:AN4"/>
    <mergeCell ref="H5:K5"/>
    <mergeCell ref="L5:M5"/>
    <mergeCell ref="N5:S5"/>
    <mergeCell ref="T5:Y5"/>
    <mergeCell ref="Z5:AE5"/>
    <mergeCell ref="A8:C8"/>
    <mergeCell ref="M224:O224"/>
    <mergeCell ref="U224:Y224"/>
    <mergeCell ref="AA224:AE224"/>
    <mergeCell ref="AF224:AJ224"/>
    <mergeCell ref="A4:A6"/>
    <mergeCell ref="B4:B6"/>
    <mergeCell ref="C5:C6"/>
    <mergeCell ref="D5:D6"/>
    <mergeCell ref="E5:E6"/>
    <mergeCell ref="F5:F6"/>
    <mergeCell ref="G5:G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4:AO6"/>
  </mergeCells>
  <printOptions horizontalCentered="1"/>
  <pageMargins left="0.3937007874015748" right="0.3937007874015748" top="0.9842519685039371" bottom="0.7874015748031497" header="0.5118110236220472" footer="0.5118110236220472"/>
  <pageSetup horizontalDpi="600" verticalDpi="600" orientation="landscape" paperSize="9" scale="45"/>
  <colBreaks count="1" manualBreakCount="1">
    <brk id="4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2"/>
  <sheetViews>
    <sheetView showGridLines="0" showZeros="0" workbookViewId="0" topLeftCell="A1">
      <selection activeCell="B14" sqref="B14"/>
    </sheetView>
  </sheetViews>
  <sheetFormatPr defaultColWidth="9.00390625" defaultRowHeight="14.25"/>
  <cols>
    <col min="1" max="1" width="23.875" style="0" customWidth="1"/>
    <col min="2" max="4" width="10.125" style="0" customWidth="1"/>
    <col min="5" max="5" width="12.25390625" style="0" customWidth="1"/>
    <col min="6" max="6" width="10.125" style="0" customWidth="1"/>
    <col min="7" max="7" width="10.75390625" style="0" customWidth="1"/>
    <col min="8" max="9" width="11.25390625" style="0" hidden="1" customWidth="1"/>
    <col min="10" max="11" width="9.00390625" style="0" hidden="1" customWidth="1"/>
    <col min="12" max="14" width="11.25390625" style="0" hidden="1" customWidth="1"/>
    <col min="15" max="15" width="13.875" style="0" hidden="1" customWidth="1"/>
    <col min="16" max="17" width="9.00390625" style="0" hidden="1" customWidth="1"/>
    <col min="21" max="21" width="10.375" style="0" bestFit="1" customWidth="1"/>
    <col min="23" max="23" width="6.00390625" style="0" customWidth="1"/>
    <col min="25" max="26" width="11.625" style="0" bestFit="1" customWidth="1"/>
  </cols>
  <sheetData>
    <row r="1" spans="1:2" ht="14.25">
      <c r="A1" s="5" t="s">
        <v>921</v>
      </c>
      <c r="B1" s="5"/>
    </row>
    <row r="2" spans="1:9" ht="41.25" customHeight="1">
      <c r="A2" s="6" t="s">
        <v>922</v>
      </c>
      <c r="B2" s="6"/>
      <c r="C2" s="6"/>
      <c r="D2" s="6"/>
      <c r="E2" s="6"/>
      <c r="F2" s="6"/>
      <c r="G2" s="6"/>
      <c r="H2" s="7"/>
      <c r="I2" s="7"/>
    </row>
    <row r="3" spans="1:26" s="1" customFormat="1" ht="24" customHeight="1">
      <c r="A3" s="5" t="s">
        <v>923</v>
      </c>
      <c r="G3" s="8"/>
      <c r="S3" s="37" t="s">
        <v>924</v>
      </c>
      <c r="T3" s="37"/>
      <c r="U3" s="37"/>
      <c r="V3" s="37"/>
      <c r="X3" s="38" t="s">
        <v>925</v>
      </c>
      <c r="Y3" s="38"/>
      <c r="Z3" s="38"/>
    </row>
    <row r="4" spans="1:26" s="2" customFormat="1" ht="30" customHeight="1">
      <c r="A4" s="9" t="s">
        <v>42</v>
      </c>
      <c r="B4" s="9" t="s">
        <v>926</v>
      </c>
      <c r="C4" s="9" t="s">
        <v>927</v>
      </c>
      <c r="D4" s="9" t="s">
        <v>928</v>
      </c>
      <c r="E4" s="9" t="s">
        <v>929</v>
      </c>
      <c r="F4" s="9" t="s">
        <v>930</v>
      </c>
      <c r="G4" s="9" t="s">
        <v>931</v>
      </c>
      <c r="J4" s="32" t="s">
        <v>932</v>
      </c>
      <c r="K4" s="33" t="s">
        <v>933</v>
      </c>
      <c r="L4" s="34"/>
      <c r="M4" s="34"/>
      <c r="N4" s="34"/>
      <c r="O4" s="34"/>
      <c r="P4" s="34"/>
      <c r="Q4" s="34"/>
      <c r="S4" s="39"/>
      <c r="T4" s="9" t="s">
        <v>927</v>
      </c>
      <c r="U4" s="9" t="s">
        <v>929</v>
      </c>
      <c r="V4" s="9" t="s">
        <v>930</v>
      </c>
      <c r="X4" s="9" t="s">
        <v>927</v>
      </c>
      <c r="Y4" s="9" t="s">
        <v>929</v>
      </c>
      <c r="Z4" s="9" t="s">
        <v>930</v>
      </c>
    </row>
    <row r="5" spans="1:26" s="2" customFormat="1" ht="30" customHeight="1">
      <c r="A5" s="9" t="s">
        <v>934</v>
      </c>
      <c r="B5" s="10"/>
      <c r="C5" s="10">
        <f aca="true" t="shared" si="0" ref="C5:G5">SUM(C6:C17)</f>
        <v>15337</v>
      </c>
      <c r="D5" s="10">
        <f t="shared" si="0"/>
        <v>0</v>
      </c>
      <c r="E5" s="10">
        <f t="shared" si="0"/>
        <v>81666.72</v>
      </c>
      <c r="F5" s="10">
        <f t="shared" si="0"/>
        <v>7611.25</v>
      </c>
      <c r="G5" s="10">
        <f t="shared" si="0"/>
        <v>104614.97</v>
      </c>
      <c r="S5" s="39"/>
      <c r="T5" s="39">
        <f aca="true" t="shared" si="1" ref="T5:X5">SUM(T6:T17)</f>
        <v>15337</v>
      </c>
      <c r="U5" s="39">
        <f t="shared" si="1"/>
        <v>81666.72</v>
      </c>
      <c r="V5" s="39">
        <f t="shared" si="1"/>
        <v>7611.25</v>
      </c>
      <c r="X5" s="39">
        <f aca="true" t="shared" si="2" ref="X5:Z5">SUM(X6:X17)</f>
        <v>0</v>
      </c>
      <c r="Y5" s="39">
        <f t="shared" si="2"/>
        <v>0</v>
      </c>
      <c r="Z5" s="39">
        <f t="shared" si="2"/>
        <v>0</v>
      </c>
    </row>
    <row r="6" spans="1:26" s="3" customFormat="1" ht="30" customHeight="1">
      <c r="A6" s="36" t="s">
        <v>26</v>
      </c>
      <c r="B6" s="12"/>
      <c r="C6" s="13">
        <v>105</v>
      </c>
      <c r="D6" s="13"/>
      <c r="E6" s="13">
        <v>1095</v>
      </c>
      <c r="F6" s="13"/>
      <c r="G6" s="14">
        <f aca="true" t="shared" si="3" ref="G6:G17">SUM(C6:F6)</f>
        <v>1200</v>
      </c>
      <c r="H6" s="3">
        <v>1200</v>
      </c>
      <c r="I6" s="3">
        <f aca="true" t="shared" si="4" ref="I6:I17">H6-G6</f>
        <v>0</v>
      </c>
      <c r="K6" s="35">
        <f aca="true" t="shared" si="5" ref="K6:K17">SUM(L6:O6)</f>
        <v>105</v>
      </c>
      <c r="L6" s="35"/>
      <c r="M6" s="35">
        <v>105</v>
      </c>
      <c r="N6" s="35"/>
      <c r="O6" s="35"/>
      <c r="S6" s="40" t="s">
        <v>26</v>
      </c>
      <c r="T6" s="35">
        <v>105</v>
      </c>
      <c r="U6" s="35">
        <v>1095</v>
      </c>
      <c r="V6" s="41">
        <v>0</v>
      </c>
      <c r="X6" s="35">
        <f>T6-C6</f>
        <v>0</v>
      </c>
      <c r="Y6" s="35">
        <f>U6-E6</f>
        <v>0</v>
      </c>
      <c r="Z6" s="35">
        <f>V6-F6</f>
        <v>0</v>
      </c>
    </row>
    <row r="7" spans="1:26" s="3" customFormat="1" ht="30" customHeight="1">
      <c r="A7" s="36" t="s">
        <v>27</v>
      </c>
      <c r="B7" s="12"/>
      <c r="C7" s="13">
        <v>123</v>
      </c>
      <c r="D7" s="13"/>
      <c r="E7" s="13">
        <v>887.2</v>
      </c>
      <c r="F7" s="13"/>
      <c r="G7" s="14">
        <f t="shared" si="3"/>
        <v>1010.2</v>
      </c>
      <c r="H7" s="3">
        <v>1010.2</v>
      </c>
      <c r="I7" s="3">
        <f t="shared" si="4"/>
        <v>0</v>
      </c>
      <c r="K7" s="35">
        <f t="shared" si="5"/>
        <v>123</v>
      </c>
      <c r="L7" s="35"/>
      <c r="M7" s="35">
        <v>97</v>
      </c>
      <c r="N7" s="35">
        <v>26</v>
      </c>
      <c r="O7" s="35"/>
      <c r="S7" s="40" t="s">
        <v>27</v>
      </c>
      <c r="T7" s="35">
        <v>123</v>
      </c>
      <c r="U7" s="35">
        <v>887.2</v>
      </c>
      <c r="V7" s="41">
        <v>0</v>
      </c>
      <c r="X7" s="35">
        <f aca="true" t="shared" si="6" ref="X7:X17">T7-C7</f>
        <v>0</v>
      </c>
      <c r="Y7" s="35">
        <f aca="true" t="shared" si="7" ref="Y7:Y17">U7-E7</f>
        <v>0</v>
      </c>
      <c r="Z7" s="35">
        <f aca="true" t="shared" si="8" ref="Z7:Z17">V7-F7</f>
        <v>0</v>
      </c>
    </row>
    <row r="8" spans="1:26" s="3" customFormat="1" ht="30" customHeight="1">
      <c r="A8" s="36" t="s">
        <v>28</v>
      </c>
      <c r="B8" s="12"/>
      <c r="C8" s="13">
        <v>425</v>
      </c>
      <c r="D8" s="13">
        <v>0</v>
      </c>
      <c r="E8" s="13"/>
      <c r="F8" s="13">
        <v>0</v>
      </c>
      <c r="G8" s="14">
        <f t="shared" si="3"/>
        <v>425</v>
      </c>
      <c r="H8" s="3">
        <v>370.7</v>
      </c>
      <c r="I8" s="3">
        <f t="shared" si="4"/>
        <v>-54.30000000000001</v>
      </c>
      <c r="K8" s="35">
        <f t="shared" si="5"/>
        <v>0</v>
      </c>
      <c r="L8" s="35"/>
      <c r="M8" s="35"/>
      <c r="N8" s="35"/>
      <c r="O8" s="35"/>
      <c r="S8" s="40" t="s">
        <v>28</v>
      </c>
      <c r="T8" s="35">
        <v>425</v>
      </c>
      <c r="U8" s="35">
        <v>0</v>
      </c>
      <c r="V8" s="41">
        <v>0</v>
      </c>
      <c r="X8" s="35">
        <f t="shared" si="6"/>
        <v>0</v>
      </c>
      <c r="Y8" s="35">
        <f t="shared" si="7"/>
        <v>0</v>
      </c>
      <c r="Z8" s="35">
        <f t="shared" si="8"/>
        <v>0</v>
      </c>
    </row>
    <row r="9" spans="1:26" s="3" customFormat="1" ht="30" customHeight="1">
      <c r="A9" s="36" t="s">
        <v>29</v>
      </c>
      <c r="B9" s="12"/>
      <c r="C9" s="13">
        <v>1498</v>
      </c>
      <c r="D9" s="13"/>
      <c r="E9" s="13">
        <v>7979.1</v>
      </c>
      <c r="F9" s="13"/>
      <c r="G9" s="14">
        <f t="shared" si="3"/>
        <v>9477.1</v>
      </c>
      <c r="H9" s="3">
        <v>9477.1</v>
      </c>
      <c r="I9" s="3">
        <f t="shared" si="4"/>
        <v>0</v>
      </c>
      <c r="K9" s="35">
        <f t="shared" si="5"/>
        <v>1498</v>
      </c>
      <c r="L9" s="35"/>
      <c r="M9" s="35">
        <v>662</v>
      </c>
      <c r="N9" s="35">
        <v>161</v>
      </c>
      <c r="O9" s="35">
        <v>675</v>
      </c>
      <c r="S9" s="40" t="s">
        <v>29</v>
      </c>
      <c r="T9" s="35">
        <v>1498</v>
      </c>
      <c r="U9" s="35">
        <v>7979.1</v>
      </c>
      <c r="V9" s="41">
        <v>0</v>
      </c>
      <c r="X9" s="35">
        <f t="shared" si="6"/>
        <v>0</v>
      </c>
      <c r="Y9" s="35">
        <f t="shared" si="7"/>
        <v>0</v>
      </c>
      <c r="Z9" s="35">
        <f t="shared" si="8"/>
        <v>0</v>
      </c>
    </row>
    <row r="10" spans="1:26" s="3" customFormat="1" ht="30" customHeight="1">
      <c r="A10" s="11" t="s">
        <v>30</v>
      </c>
      <c r="B10" s="12"/>
      <c r="C10" s="13">
        <v>1640</v>
      </c>
      <c r="D10" s="13"/>
      <c r="E10" s="13">
        <v>10754.98</v>
      </c>
      <c r="F10" s="13"/>
      <c r="G10" s="14">
        <f t="shared" si="3"/>
        <v>12394.98</v>
      </c>
      <c r="H10" s="3">
        <v>12394.98</v>
      </c>
      <c r="I10" s="3">
        <f t="shared" si="4"/>
        <v>0</v>
      </c>
      <c r="K10" s="35">
        <f t="shared" si="5"/>
        <v>1640</v>
      </c>
      <c r="L10" s="35">
        <v>622</v>
      </c>
      <c r="M10" s="35">
        <v>447</v>
      </c>
      <c r="N10" s="35">
        <v>33</v>
      </c>
      <c r="O10" s="35">
        <v>538</v>
      </c>
      <c r="S10" s="40" t="s">
        <v>30</v>
      </c>
      <c r="T10" s="35">
        <v>1640</v>
      </c>
      <c r="U10" s="35">
        <v>10754.98</v>
      </c>
      <c r="V10" s="41">
        <v>0</v>
      </c>
      <c r="X10" s="35">
        <f t="shared" si="6"/>
        <v>0</v>
      </c>
      <c r="Y10" s="35">
        <f t="shared" si="7"/>
        <v>0</v>
      </c>
      <c r="Z10" s="35">
        <f t="shared" si="8"/>
        <v>0</v>
      </c>
    </row>
    <row r="11" spans="1:26" s="3" customFormat="1" ht="30" customHeight="1">
      <c r="A11" s="11" t="s">
        <v>31</v>
      </c>
      <c r="B11" s="12"/>
      <c r="C11" s="13">
        <v>1596</v>
      </c>
      <c r="D11" s="13"/>
      <c r="E11" s="13">
        <v>5772.87</v>
      </c>
      <c r="F11" s="13">
        <v>1711.25</v>
      </c>
      <c r="G11" s="14">
        <f t="shared" si="3"/>
        <v>9080.119999999999</v>
      </c>
      <c r="H11" s="3">
        <v>8554.87</v>
      </c>
      <c r="I11" s="3">
        <f t="shared" si="4"/>
        <v>-525.2499999999982</v>
      </c>
      <c r="K11" s="35">
        <f t="shared" si="5"/>
        <v>1596</v>
      </c>
      <c r="L11" s="35"/>
      <c r="M11" s="35">
        <v>509</v>
      </c>
      <c r="N11" s="35">
        <v>491</v>
      </c>
      <c r="O11" s="35">
        <v>596</v>
      </c>
      <c r="S11" s="40" t="s">
        <v>31</v>
      </c>
      <c r="T11" s="35">
        <v>1596</v>
      </c>
      <c r="U11" s="35">
        <v>5772.87</v>
      </c>
      <c r="V11" s="41">
        <v>1711.25</v>
      </c>
      <c r="X11" s="35">
        <f t="shared" si="6"/>
        <v>0</v>
      </c>
      <c r="Y11" s="35">
        <f t="shared" si="7"/>
        <v>0</v>
      </c>
      <c r="Z11" s="35">
        <f t="shared" si="8"/>
        <v>0</v>
      </c>
    </row>
    <row r="12" spans="1:26" s="3" customFormat="1" ht="30" customHeight="1">
      <c r="A12" s="11" t="s">
        <v>32</v>
      </c>
      <c r="B12" s="12"/>
      <c r="C12" s="13">
        <v>2650</v>
      </c>
      <c r="D12" s="13"/>
      <c r="E12" s="13">
        <v>9003</v>
      </c>
      <c r="F12" s="13">
        <v>5900</v>
      </c>
      <c r="G12" s="14">
        <f t="shared" si="3"/>
        <v>17553</v>
      </c>
      <c r="H12" s="3">
        <v>17553</v>
      </c>
      <c r="I12" s="3">
        <f t="shared" si="4"/>
        <v>0</v>
      </c>
      <c r="K12" s="35">
        <f t="shared" si="5"/>
        <v>2650</v>
      </c>
      <c r="L12" s="35">
        <v>1073</v>
      </c>
      <c r="M12" s="35">
        <v>671</v>
      </c>
      <c r="N12" s="35">
        <v>191</v>
      </c>
      <c r="O12" s="35">
        <v>715</v>
      </c>
      <c r="S12" s="40" t="s">
        <v>32</v>
      </c>
      <c r="T12" s="35">
        <v>2650</v>
      </c>
      <c r="U12" s="35">
        <v>9003</v>
      </c>
      <c r="V12" s="42">
        <v>5900</v>
      </c>
      <c r="X12" s="35">
        <f t="shared" si="6"/>
        <v>0</v>
      </c>
      <c r="Y12" s="35">
        <f t="shared" si="7"/>
        <v>0</v>
      </c>
      <c r="Z12" s="35">
        <f t="shared" si="8"/>
        <v>0</v>
      </c>
    </row>
    <row r="13" spans="1:26" s="3" customFormat="1" ht="30" customHeight="1">
      <c r="A13" s="36" t="s">
        <v>33</v>
      </c>
      <c r="B13" s="12"/>
      <c r="C13" s="13">
        <v>617</v>
      </c>
      <c r="D13" s="13"/>
      <c r="E13" s="13">
        <v>4022.46</v>
      </c>
      <c r="F13" s="13"/>
      <c r="G13" s="14">
        <f t="shared" si="3"/>
        <v>4639.46</v>
      </c>
      <c r="H13" s="3">
        <v>4639.46</v>
      </c>
      <c r="I13" s="3">
        <f t="shared" si="4"/>
        <v>0</v>
      </c>
      <c r="K13" s="35">
        <f t="shared" si="5"/>
        <v>617</v>
      </c>
      <c r="L13" s="35"/>
      <c r="M13" s="35">
        <v>176</v>
      </c>
      <c r="N13" s="35">
        <v>246</v>
      </c>
      <c r="O13" s="35">
        <v>195</v>
      </c>
      <c r="S13" s="40" t="s">
        <v>33</v>
      </c>
      <c r="T13" s="35">
        <v>617</v>
      </c>
      <c r="U13" s="35">
        <v>4022.46</v>
      </c>
      <c r="V13" s="41">
        <v>0</v>
      </c>
      <c r="X13" s="35">
        <f t="shared" si="6"/>
        <v>0</v>
      </c>
      <c r="Y13" s="35">
        <f t="shared" si="7"/>
        <v>0</v>
      </c>
      <c r="Z13" s="35">
        <f t="shared" si="8"/>
        <v>0</v>
      </c>
    </row>
    <row r="14" spans="1:26" s="3" customFormat="1" ht="30" customHeight="1">
      <c r="A14" s="36" t="s">
        <v>34</v>
      </c>
      <c r="B14" s="12"/>
      <c r="C14" s="13">
        <v>1179</v>
      </c>
      <c r="D14" s="13"/>
      <c r="E14" s="13">
        <v>10804.76</v>
      </c>
      <c r="F14" s="13"/>
      <c r="G14" s="14">
        <f t="shared" si="3"/>
        <v>11983.76</v>
      </c>
      <c r="H14" s="3">
        <v>11933.76</v>
      </c>
      <c r="I14" s="3">
        <f t="shared" si="4"/>
        <v>-50</v>
      </c>
      <c r="K14" s="35">
        <f t="shared" si="5"/>
        <v>1179</v>
      </c>
      <c r="L14" s="35"/>
      <c r="M14" s="35">
        <v>489</v>
      </c>
      <c r="N14" s="35">
        <v>165</v>
      </c>
      <c r="O14" s="35">
        <v>525</v>
      </c>
      <c r="S14" s="40" t="s">
        <v>34</v>
      </c>
      <c r="T14" s="35">
        <v>1179</v>
      </c>
      <c r="U14" s="35">
        <v>10804.76</v>
      </c>
      <c r="V14" s="41">
        <v>0</v>
      </c>
      <c r="X14" s="35">
        <f t="shared" si="6"/>
        <v>0</v>
      </c>
      <c r="Y14" s="35">
        <f t="shared" si="7"/>
        <v>0</v>
      </c>
      <c r="Z14" s="35">
        <f t="shared" si="8"/>
        <v>0</v>
      </c>
    </row>
    <row r="15" spans="1:26" s="3" customFormat="1" ht="30" customHeight="1">
      <c r="A15" s="36" t="s">
        <v>35</v>
      </c>
      <c r="B15" s="12"/>
      <c r="C15" s="13">
        <v>1988</v>
      </c>
      <c r="D15" s="13"/>
      <c r="E15" s="13">
        <v>13043</v>
      </c>
      <c r="F15" s="13"/>
      <c r="G15" s="14">
        <f t="shared" si="3"/>
        <v>15031</v>
      </c>
      <c r="H15" s="3">
        <v>15031</v>
      </c>
      <c r="I15" s="3">
        <f t="shared" si="4"/>
        <v>0</v>
      </c>
      <c r="K15" s="35">
        <f t="shared" si="5"/>
        <v>1988</v>
      </c>
      <c r="L15" s="35">
        <v>1376</v>
      </c>
      <c r="M15" s="35">
        <v>294</v>
      </c>
      <c r="N15" s="35"/>
      <c r="O15" s="35">
        <v>318</v>
      </c>
      <c r="S15" s="40" t="s">
        <v>35</v>
      </c>
      <c r="T15" s="35">
        <v>1988</v>
      </c>
      <c r="U15" s="35">
        <v>13043</v>
      </c>
      <c r="V15" s="41">
        <v>0</v>
      </c>
      <c r="X15" s="35">
        <f t="shared" si="6"/>
        <v>0</v>
      </c>
      <c r="Y15" s="35">
        <f t="shared" si="7"/>
        <v>0</v>
      </c>
      <c r="Z15" s="35">
        <f t="shared" si="8"/>
        <v>0</v>
      </c>
    </row>
    <row r="16" spans="1:26" s="3" customFormat="1" ht="30" customHeight="1">
      <c r="A16" s="36" t="s">
        <v>36</v>
      </c>
      <c r="B16" s="12"/>
      <c r="C16" s="13">
        <v>340</v>
      </c>
      <c r="D16" s="13">
        <v>0</v>
      </c>
      <c r="E16" s="13">
        <v>855</v>
      </c>
      <c r="F16" s="13"/>
      <c r="G16" s="14">
        <f t="shared" si="3"/>
        <v>1195</v>
      </c>
      <c r="H16" s="3">
        <v>1195</v>
      </c>
      <c r="I16" s="3">
        <f t="shared" si="4"/>
        <v>0</v>
      </c>
      <c r="K16" s="35">
        <f t="shared" si="5"/>
        <v>340</v>
      </c>
      <c r="L16" s="35"/>
      <c r="M16" s="35"/>
      <c r="N16" s="35"/>
      <c r="O16" s="35">
        <v>340</v>
      </c>
      <c r="S16" s="40" t="s">
        <v>36</v>
      </c>
      <c r="T16" s="35">
        <v>340</v>
      </c>
      <c r="U16" s="35">
        <v>855</v>
      </c>
      <c r="V16" s="41">
        <v>0</v>
      </c>
      <c r="X16" s="35">
        <f t="shared" si="6"/>
        <v>0</v>
      </c>
      <c r="Y16" s="35">
        <f t="shared" si="7"/>
        <v>0</v>
      </c>
      <c r="Z16" s="35">
        <f t="shared" si="8"/>
        <v>0</v>
      </c>
    </row>
    <row r="17" spans="1:26" s="3" customFormat="1" ht="30" customHeight="1">
      <c r="A17" s="36" t="s">
        <v>37</v>
      </c>
      <c r="B17" s="12"/>
      <c r="C17" s="13">
        <v>3176</v>
      </c>
      <c r="D17" s="13"/>
      <c r="E17" s="13">
        <v>17449.35</v>
      </c>
      <c r="F17" s="13"/>
      <c r="G17" s="14">
        <f t="shared" si="3"/>
        <v>20625.35</v>
      </c>
      <c r="H17" s="3">
        <v>20625.35</v>
      </c>
      <c r="I17" s="3">
        <f t="shared" si="4"/>
        <v>0</v>
      </c>
      <c r="K17" s="35">
        <f t="shared" si="5"/>
        <v>3176</v>
      </c>
      <c r="L17" s="35">
        <v>1370</v>
      </c>
      <c r="M17" s="35">
        <v>667</v>
      </c>
      <c r="N17" s="35">
        <v>357</v>
      </c>
      <c r="O17" s="35">
        <v>782</v>
      </c>
      <c r="S17" s="40" t="s">
        <v>37</v>
      </c>
      <c r="T17" s="35">
        <v>3176</v>
      </c>
      <c r="U17" s="35">
        <v>17449.35</v>
      </c>
      <c r="V17" s="41">
        <v>0</v>
      </c>
      <c r="X17" s="35">
        <f t="shared" si="6"/>
        <v>0</v>
      </c>
      <c r="Y17" s="35">
        <f t="shared" si="7"/>
        <v>0</v>
      </c>
      <c r="Z17" s="35">
        <f t="shared" si="8"/>
        <v>0</v>
      </c>
    </row>
    <row r="18" spans="1:7" s="4" customFormat="1" ht="30" customHeight="1">
      <c r="A18" s="27" t="s">
        <v>935</v>
      </c>
      <c r="B18" s="24"/>
      <c r="C18" s="19"/>
      <c r="D18" s="19"/>
      <c r="E18" s="19"/>
      <c r="F18" s="19"/>
      <c r="G18" s="10"/>
    </row>
    <row r="19" spans="1:7" s="4" customFormat="1" ht="30" customHeight="1">
      <c r="A19" s="27" t="s">
        <v>936</v>
      </c>
      <c r="B19" s="24"/>
      <c r="C19" s="19"/>
      <c r="D19" s="19"/>
      <c r="E19" s="19"/>
      <c r="F19" s="19"/>
      <c r="G19" s="10"/>
    </row>
    <row r="20" spans="1:7" s="4" customFormat="1" ht="30" customHeight="1">
      <c r="A20" s="24"/>
      <c r="B20" s="19"/>
      <c r="C20" s="19"/>
      <c r="D20" s="19"/>
      <c r="E20" s="19"/>
      <c r="F20" s="19"/>
      <c r="G20" s="10"/>
    </row>
    <row r="21" spans="1:7" s="4" customFormat="1" ht="30" customHeight="1">
      <c r="A21" s="19"/>
      <c r="B21" s="19"/>
      <c r="C21" s="28"/>
      <c r="D21" s="19"/>
      <c r="E21" s="19"/>
      <c r="F21" s="19"/>
      <c r="G21" s="29">
        <f>SUM(C21:F21)</f>
        <v>0</v>
      </c>
    </row>
    <row r="22" spans="1:7" ht="24" customHeight="1">
      <c r="A22" s="30" t="s">
        <v>937</v>
      </c>
      <c r="B22" s="30"/>
      <c r="C22" s="31" t="s">
        <v>938</v>
      </c>
      <c r="D22" s="31"/>
      <c r="E22" s="31"/>
      <c r="F22" s="31" t="s">
        <v>919</v>
      </c>
      <c r="G22" s="31"/>
    </row>
  </sheetData>
  <sheetProtection/>
  <mergeCells count="3">
    <mergeCell ref="A2:G2"/>
    <mergeCell ref="S3:V3"/>
    <mergeCell ref="X3:Z3"/>
  </mergeCells>
  <printOptions horizontalCentered="1"/>
  <pageMargins left="0.5511811023622047" right="0.5511811023622047" top="1.5748031496062993" bottom="0.9842519685039371" header="0.5118110236220472" footer="0.5118110236220472"/>
  <pageSetup fitToHeight="1" fitToWidth="1" horizontalDpi="600" verticalDpi="600" orientation="portrait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1"/>
  <sheetViews>
    <sheetView showGridLines="0" showZeros="0" workbookViewId="0" topLeftCell="A1">
      <selection activeCell="R15" sqref="R15"/>
    </sheetView>
  </sheetViews>
  <sheetFormatPr defaultColWidth="9.00390625" defaultRowHeight="14.25"/>
  <cols>
    <col min="1" max="1" width="23.875" style="0" customWidth="1"/>
    <col min="2" max="4" width="10.125" style="0" customWidth="1"/>
    <col min="5" max="5" width="12.25390625" style="0" customWidth="1"/>
    <col min="6" max="6" width="10.125" style="0" customWidth="1"/>
    <col min="7" max="7" width="10.75390625" style="0" customWidth="1"/>
    <col min="8" max="9" width="11.25390625" style="0" hidden="1" customWidth="1"/>
    <col min="10" max="11" width="9.00390625" style="0" hidden="1" customWidth="1"/>
    <col min="12" max="14" width="11.25390625" style="0" hidden="1" customWidth="1"/>
    <col min="15" max="15" width="13.875" style="0" hidden="1" customWidth="1"/>
    <col min="16" max="17" width="9.00390625" style="0" hidden="1" customWidth="1"/>
  </cols>
  <sheetData>
    <row r="1" spans="1:2" ht="14.25">
      <c r="A1" s="5" t="s">
        <v>921</v>
      </c>
      <c r="B1" s="5"/>
    </row>
    <row r="2" spans="1:9" ht="41.25" customHeight="1">
      <c r="A2" s="6" t="s">
        <v>922</v>
      </c>
      <c r="B2" s="6"/>
      <c r="C2" s="6"/>
      <c r="D2" s="6"/>
      <c r="E2" s="6"/>
      <c r="F2" s="6"/>
      <c r="G2" s="6"/>
      <c r="H2" s="7"/>
      <c r="I2" s="7"/>
    </row>
    <row r="3" spans="1:7" s="1" customFormat="1" ht="24" customHeight="1">
      <c r="A3" s="5" t="s">
        <v>923</v>
      </c>
      <c r="G3" s="8"/>
    </row>
    <row r="4" spans="1:17" s="2" customFormat="1" ht="30" customHeight="1">
      <c r="A4" s="9" t="s">
        <v>42</v>
      </c>
      <c r="B4" s="9" t="s">
        <v>926</v>
      </c>
      <c r="C4" s="9" t="s">
        <v>927</v>
      </c>
      <c r="D4" s="9" t="s">
        <v>928</v>
      </c>
      <c r="E4" s="9" t="s">
        <v>929</v>
      </c>
      <c r="F4" s="9" t="s">
        <v>930</v>
      </c>
      <c r="G4" s="9" t="s">
        <v>931</v>
      </c>
      <c r="J4" s="32" t="s">
        <v>932</v>
      </c>
      <c r="K4" s="33" t="s">
        <v>933</v>
      </c>
      <c r="L4" s="34"/>
      <c r="M4" s="34"/>
      <c r="N4" s="34"/>
      <c r="O4" s="34"/>
      <c r="P4" s="34"/>
      <c r="Q4" s="34"/>
    </row>
    <row r="5" spans="1:7" s="2" customFormat="1" ht="30" customHeight="1">
      <c r="A5" s="9" t="s">
        <v>934</v>
      </c>
      <c r="B5" s="10"/>
      <c r="C5" s="10">
        <f>SUM(C6:C26)</f>
        <v>27642.136000000002</v>
      </c>
      <c r="D5" s="10">
        <f>SUM(D6:D26)</f>
        <v>0</v>
      </c>
      <c r="E5" s="10">
        <f>SUM(E6:E26)</f>
        <v>110874.916</v>
      </c>
      <c r="F5" s="10">
        <f>SUM(F6:F26)</f>
        <v>7611.25</v>
      </c>
      <c r="G5" s="10">
        <f>SUM(G6:G26)</f>
        <v>148686.31</v>
      </c>
    </row>
    <row r="6" spans="1:15" s="3" customFormat="1" ht="30" customHeight="1">
      <c r="A6" s="11" t="s">
        <v>26</v>
      </c>
      <c r="B6" s="12"/>
      <c r="C6" s="13">
        <v>105</v>
      </c>
      <c r="D6" s="13"/>
      <c r="E6" s="13">
        <v>1095</v>
      </c>
      <c r="F6" s="13"/>
      <c r="G6" s="14">
        <f>SUM(C6:F6)</f>
        <v>1200</v>
      </c>
      <c r="H6" s="3">
        <v>1200</v>
      </c>
      <c r="I6" s="3">
        <f>H6-G6</f>
        <v>0</v>
      </c>
      <c r="K6" s="35">
        <f>SUM(L6:O6)</f>
        <v>105</v>
      </c>
      <c r="L6" s="35"/>
      <c r="M6" s="35">
        <v>105</v>
      </c>
      <c r="N6" s="35"/>
      <c r="O6" s="35"/>
    </row>
    <row r="7" spans="1:15" s="3" customFormat="1" ht="30" customHeight="1">
      <c r="A7" s="11" t="s">
        <v>27</v>
      </c>
      <c r="B7" s="12"/>
      <c r="C7" s="15">
        <v>123</v>
      </c>
      <c r="D7" s="15"/>
      <c r="E7" s="15">
        <v>887.2</v>
      </c>
      <c r="F7" s="15"/>
      <c r="G7" s="16">
        <f>SUM(C7:F7)</f>
        <v>1010.2</v>
      </c>
      <c r="H7" s="3">
        <v>1010.2</v>
      </c>
      <c r="I7" s="3">
        <f>H7-G7</f>
        <v>0</v>
      </c>
      <c r="K7" s="35">
        <f>SUM(L7:O7)</f>
        <v>123</v>
      </c>
      <c r="L7" s="35"/>
      <c r="M7" s="35">
        <v>97</v>
      </c>
      <c r="N7" s="35">
        <v>26</v>
      </c>
      <c r="O7" s="35"/>
    </row>
    <row r="8" spans="1:15" s="3" customFormat="1" ht="30" customHeight="1">
      <c r="A8" s="11"/>
      <c r="B8" s="12"/>
      <c r="C8" s="15">
        <f>SUM(C9:C10)</f>
        <v>469.205</v>
      </c>
      <c r="D8" s="15">
        <f>SUM(D9:D10)</f>
        <v>0</v>
      </c>
      <c r="E8" s="15">
        <f>SUM(E9:E10)</f>
        <v>74.295</v>
      </c>
      <c r="F8" s="15">
        <f>SUM(F9:F10)</f>
        <v>0</v>
      </c>
      <c r="G8" s="15">
        <f>SUM(G9:G10)</f>
        <v>543.5</v>
      </c>
      <c r="K8" s="35"/>
      <c r="L8" s="35"/>
      <c r="M8" s="35"/>
      <c r="N8" s="35"/>
      <c r="O8" s="35"/>
    </row>
    <row r="9" spans="1:15" s="3" customFormat="1" ht="30" customHeight="1">
      <c r="A9" s="11" t="s">
        <v>28</v>
      </c>
      <c r="B9" s="12"/>
      <c r="C9" s="13">
        <v>425</v>
      </c>
      <c r="D9" s="13">
        <v>0</v>
      </c>
      <c r="E9" s="13"/>
      <c r="F9" s="13">
        <v>0</v>
      </c>
      <c r="G9" s="14">
        <f>SUM(C9:F9)</f>
        <v>425</v>
      </c>
      <c r="H9" s="3">
        <v>370.7</v>
      </c>
      <c r="I9" s="3">
        <f>H9-G9</f>
        <v>-54.30000000000001</v>
      </c>
      <c r="K9" s="35">
        <f>SUM(L9:O9)</f>
        <v>0</v>
      </c>
      <c r="L9" s="35"/>
      <c r="M9" s="35"/>
      <c r="N9" s="35"/>
      <c r="O9" s="35"/>
    </row>
    <row r="10" spans="1:7" s="4" customFormat="1" ht="30" customHeight="1">
      <c r="A10" s="17" t="s">
        <v>28</v>
      </c>
      <c r="B10" s="18">
        <v>0</v>
      </c>
      <c r="C10" s="18">
        <v>44.205</v>
      </c>
      <c r="D10" s="19"/>
      <c r="E10" s="18">
        <v>74.295</v>
      </c>
      <c r="F10" s="19"/>
      <c r="G10" s="20">
        <f>B10+C10+D10+E10</f>
        <v>118.5</v>
      </c>
    </row>
    <row r="11" spans="1:7" s="4" customFormat="1" ht="30" customHeight="1">
      <c r="A11" s="21"/>
      <c r="B11" s="22">
        <f>SUM(B12:B14)</f>
        <v>0</v>
      </c>
      <c r="C11" s="22">
        <f aca="true" t="shared" si="0" ref="B11:G11">SUM(C12:C14)</f>
        <v>3902.25</v>
      </c>
      <c r="D11" s="22">
        <f t="shared" si="0"/>
        <v>0</v>
      </c>
      <c r="E11" s="22">
        <f t="shared" si="0"/>
        <v>10020.39</v>
      </c>
      <c r="F11" s="22">
        <f t="shared" si="0"/>
        <v>0</v>
      </c>
      <c r="G11" s="22">
        <f t="shared" si="0"/>
        <v>13922.64</v>
      </c>
    </row>
    <row r="12" spans="1:15" s="3" customFormat="1" ht="30" customHeight="1">
      <c r="A12" s="11" t="s">
        <v>29</v>
      </c>
      <c r="B12" s="12"/>
      <c r="C12" s="13">
        <v>1498</v>
      </c>
      <c r="D12" s="13"/>
      <c r="E12" s="13">
        <v>7979.1</v>
      </c>
      <c r="F12" s="13"/>
      <c r="G12" s="14">
        <f>SUM(C12:F12)</f>
        <v>9477.1</v>
      </c>
      <c r="H12" s="3">
        <v>9477.1</v>
      </c>
      <c r="I12" s="3">
        <f>H12-G12</f>
        <v>0</v>
      </c>
      <c r="K12" s="35">
        <f>SUM(L12:O12)</f>
        <v>1498</v>
      </c>
      <c r="L12" s="35"/>
      <c r="M12" s="35">
        <v>662</v>
      </c>
      <c r="N12" s="35">
        <v>161</v>
      </c>
      <c r="O12" s="35">
        <v>675</v>
      </c>
    </row>
    <row r="13" spans="1:7" s="4" customFormat="1" ht="30" customHeight="1">
      <c r="A13" s="17" t="s">
        <v>29</v>
      </c>
      <c r="B13" s="18">
        <v>0</v>
      </c>
      <c r="C13" s="18">
        <v>2060.85</v>
      </c>
      <c r="D13" s="19"/>
      <c r="E13" s="18">
        <v>1686.15</v>
      </c>
      <c r="F13" s="19"/>
      <c r="G13" s="20">
        <f>B13+C13+D13+E13</f>
        <v>3747</v>
      </c>
    </row>
    <row r="14" spans="1:7" s="4" customFormat="1" ht="30" customHeight="1">
      <c r="A14" s="23" t="s">
        <v>29</v>
      </c>
      <c r="B14" s="24"/>
      <c r="C14" s="19">
        <v>343.4</v>
      </c>
      <c r="D14" s="19">
        <v>0</v>
      </c>
      <c r="E14" s="19">
        <v>355.14</v>
      </c>
      <c r="F14" s="19"/>
      <c r="G14" s="25">
        <v>698.54</v>
      </c>
    </row>
    <row r="15" spans="1:15" s="3" customFormat="1" ht="30" customHeight="1">
      <c r="A15" s="11" t="s">
        <v>30</v>
      </c>
      <c r="B15" s="12"/>
      <c r="C15" s="13">
        <v>1640</v>
      </c>
      <c r="D15" s="13"/>
      <c r="E15" s="13">
        <v>10754.98</v>
      </c>
      <c r="F15" s="13"/>
      <c r="G15" s="14">
        <f>SUM(C15:F15)</f>
        <v>12394.98</v>
      </c>
      <c r="H15" s="3">
        <v>12394.98</v>
      </c>
      <c r="I15" s="3">
        <f>H15-G15</f>
        <v>0</v>
      </c>
      <c r="K15" s="35">
        <f>SUM(L15:O15)</f>
        <v>1640</v>
      </c>
      <c r="L15" s="35">
        <v>622</v>
      </c>
      <c r="M15" s="35">
        <v>447</v>
      </c>
      <c r="N15" s="35">
        <v>33</v>
      </c>
      <c r="O15" s="35">
        <v>538</v>
      </c>
    </row>
    <row r="16" spans="1:15" s="3" customFormat="1" ht="30" customHeight="1">
      <c r="A16" s="11" t="s">
        <v>31</v>
      </c>
      <c r="B16" s="12"/>
      <c r="C16" s="13">
        <v>1596</v>
      </c>
      <c r="D16" s="13"/>
      <c r="E16" s="13">
        <v>5772.87</v>
      </c>
      <c r="F16" s="13">
        <v>1711.25</v>
      </c>
      <c r="G16" s="14">
        <f>SUM(C16:F16)</f>
        <v>9080.119999999999</v>
      </c>
      <c r="H16" s="3">
        <v>8554.87</v>
      </c>
      <c r="I16" s="3">
        <f>H16-G16</f>
        <v>-525.2499999999982</v>
      </c>
      <c r="K16" s="35">
        <f>SUM(L16:O16)</f>
        <v>1596</v>
      </c>
      <c r="L16" s="35"/>
      <c r="M16" s="35">
        <v>509</v>
      </c>
      <c r="N16" s="35">
        <v>491</v>
      </c>
      <c r="O16" s="35">
        <v>596</v>
      </c>
    </row>
    <row r="17" spans="1:15" s="3" customFormat="1" ht="30" customHeight="1">
      <c r="A17" s="11" t="s">
        <v>32</v>
      </c>
      <c r="B17" s="12"/>
      <c r="C17" s="13">
        <v>2650</v>
      </c>
      <c r="D17" s="13"/>
      <c r="E17" s="13">
        <v>9003</v>
      </c>
      <c r="F17" s="13">
        <v>5900</v>
      </c>
      <c r="G17" s="14">
        <f>SUM(C17:F17)</f>
        <v>17553</v>
      </c>
      <c r="H17" s="3">
        <v>17553</v>
      </c>
      <c r="I17" s="3">
        <f>H17-G17</f>
        <v>0</v>
      </c>
      <c r="K17" s="35">
        <f>SUM(L17:O17)</f>
        <v>2650</v>
      </c>
      <c r="L17" s="35">
        <v>1073</v>
      </c>
      <c r="M17" s="35">
        <v>671</v>
      </c>
      <c r="N17" s="35">
        <v>191</v>
      </c>
      <c r="O17" s="35">
        <v>715</v>
      </c>
    </row>
    <row r="18" spans="1:15" s="3" customFormat="1" ht="30" customHeight="1">
      <c r="A18" s="11" t="s">
        <v>33</v>
      </c>
      <c r="B18" s="12"/>
      <c r="C18" s="13">
        <v>617</v>
      </c>
      <c r="D18" s="13"/>
      <c r="E18" s="13">
        <v>4022.46</v>
      </c>
      <c r="F18" s="13"/>
      <c r="G18" s="14">
        <f>SUM(C18:F18)</f>
        <v>4639.46</v>
      </c>
      <c r="H18" s="3">
        <v>4639.46</v>
      </c>
      <c r="I18" s="3">
        <f>H18-G18</f>
        <v>0</v>
      </c>
      <c r="K18" s="35">
        <f>SUM(L18:O18)</f>
        <v>617</v>
      </c>
      <c r="L18" s="35"/>
      <c r="M18" s="35">
        <v>176</v>
      </c>
      <c r="N18" s="35">
        <v>246</v>
      </c>
      <c r="O18" s="35">
        <v>195</v>
      </c>
    </row>
    <row r="19" spans="1:15" s="3" customFormat="1" ht="30" customHeight="1">
      <c r="A19" s="11"/>
      <c r="B19" s="26">
        <f aca="true" t="shared" si="1" ref="B19:G19">SUM(B20:B21)</f>
        <v>1279.004</v>
      </c>
      <c r="C19" s="26">
        <f t="shared" si="1"/>
        <v>1179</v>
      </c>
      <c r="D19" s="26">
        <f t="shared" si="1"/>
        <v>0</v>
      </c>
      <c r="E19" s="26">
        <f t="shared" si="1"/>
        <v>11851.256000000001</v>
      </c>
      <c r="F19" s="26">
        <f t="shared" si="1"/>
        <v>0</v>
      </c>
      <c r="G19" s="26">
        <f t="shared" si="1"/>
        <v>14309.26</v>
      </c>
      <c r="K19" s="35"/>
      <c r="L19" s="35"/>
      <c r="M19" s="35"/>
      <c r="N19" s="35"/>
      <c r="O19" s="35"/>
    </row>
    <row r="20" spans="1:15" s="3" customFormat="1" ht="30" customHeight="1">
      <c r="A20" s="11" t="s">
        <v>34</v>
      </c>
      <c r="B20" s="12"/>
      <c r="C20" s="13">
        <v>1179</v>
      </c>
      <c r="D20" s="13"/>
      <c r="E20" s="13">
        <v>10804.76</v>
      </c>
      <c r="F20" s="13"/>
      <c r="G20" s="14">
        <f>SUM(C20:F20)</f>
        <v>11983.76</v>
      </c>
      <c r="H20" s="3">
        <v>11933.76</v>
      </c>
      <c r="I20" s="3">
        <f>H20-G20</f>
        <v>-50</v>
      </c>
      <c r="K20" s="35">
        <f>SUM(L20:O20)</f>
        <v>1179</v>
      </c>
      <c r="L20" s="35"/>
      <c r="M20" s="35">
        <v>489</v>
      </c>
      <c r="N20" s="35">
        <v>165</v>
      </c>
      <c r="O20" s="35">
        <v>525</v>
      </c>
    </row>
    <row r="21" spans="1:7" s="4" customFormat="1" ht="30" customHeight="1">
      <c r="A21" s="17" t="s">
        <v>34</v>
      </c>
      <c r="B21" s="18">
        <v>1279.004</v>
      </c>
      <c r="C21" s="18">
        <v>0</v>
      </c>
      <c r="D21" s="19"/>
      <c r="E21" s="18">
        <v>1046.496</v>
      </c>
      <c r="F21" s="19"/>
      <c r="G21" s="20">
        <f>B21+C21+D21+E21</f>
        <v>2325.5</v>
      </c>
    </row>
    <row r="22" spans="1:15" s="3" customFormat="1" ht="30" customHeight="1">
      <c r="A22" s="11" t="s">
        <v>35</v>
      </c>
      <c r="B22" s="12"/>
      <c r="C22" s="13">
        <v>1988</v>
      </c>
      <c r="D22" s="13"/>
      <c r="E22" s="13">
        <v>13043</v>
      </c>
      <c r="F22" s="13"/>
      <c r="G22" s="14">
        <f>SUM(C22:F22)</f>
        <v>15031</v>
      </c>
      <c r="H22" s="3">
        <v>15031</v>
      </c>
      <c r="I22" s="3">
        <f>H22-G22</f>
        <v>0</v>
      </c>
      <c r="K22" s="35">
        <f>SUM(L22:O22)</f>
        <v>1988</v>
      </c>
      <c r="L22" s="35">
        <v>1376</v>
      </c>
      <c r="M22" s="35">
        <v>294</v>
      </c>
      <c r="N22" s="35"/>
      <c r="O22" s="35">
        <v>318</v>
      </c>
    </row>
    <row r="23" spans="1:15" s="3" customFormat="1" ht="30" customHeight="1">
      <c r="A23" s="11"/>
      <c r="B23" s="12"/>
      <c r="C23" s="15">
        <f>SUM(C24:C25)</f>
        <v>2323.1130000000003</v>
      </c>
      <c r="D23" s="15">
        <f>SUM(D24:D25)</f>
        <v>0</v>
      </c>
      <c r="E23" s="15">
        <f>SUM(E24:E25)</f>
        <v>2477.587</v>
      </c>
      <c r="F23" s="15">
        <f>SUM(F24:F25)</f>
        <v>0</v>
      </c>
      <c r="G23" s="15">
        <f>SUM(G24:G25)</f>
        <v>4800.7</v>
      </c>
      <c r="K23" s="35"/>
      <c r="L23" s="35"/>
      <c r="M23" s="35"/>
      <c r="N23" s="35"/>
      <c r="O23" s="35"/>
    </row>
    <row r="24" spans="1:15" s="3" customFormat="1" ht="30" customHeight="1">
      <c r="A24" s="11" t="s">
        <v>36</v>
      </c>
      <c r="B24" s="12"/>
      <c r="C24" s="13">
        <v>340</v>
      </c>
      <c r="D24" s="13">
        <v>0</v>
      </c>
      <c r="E24" s="13">
        <v>855</v>
      </c>
      <c r="F24" s="13"/>
      <c r="G24" s="14">
        <f>SUM(C24:F24)</f>
        <v>1195</v>
      </c>
      <c r="H24" s="3">
        <v>1195</v>
      </c>
      <c r="I24" s="3">
        <f>H24-G24</f>
        <v>0</v>
      </c>
      <c r="K24" s="35">
        <f>SUM(L24:O24)</f>
        <v>340</v>
      </c>
      <c r="L24" s="35"/>
      <c r="M24" s="35"/>
      <c r="N24" s="35"/>
      <c r="O24" s="35">
        <v>340</v>
      </c>
    </row>
    <row r="25" spans="1:7" s="4" customFormat="1" ht="30" customHeight="1">
      <c r="A25" s="17" t="s">
        <v>36</v>
      </c>
      <c r="B25" s="18">
        <v>0</v>
      </c>
      <c r="C25" s="18">
        <v>1983.113</v>
      </c>
      <c r="D25" s="19"/>
      <c r="E25" s="18">
        <v>1622.587</v>
      </c>
      <c r="F25" s="19"/>
      <c r="G25" s="20">
        <f>B25+C25+D25+E25</f>
        <v>3605.7</v>
      </c>
    </row>
    <row r="26" spans="1:15" s="3" customFormat="1" ht="30" customHeight="1">
      <c r="A26" s="11" t="s">
        <v>37</v>
      </c>
      <c r="B26" s="12"/>
      <c r="C26" s="13">
        <v>3176</v>
      </c>
      <c r="D26" s="13"/>
      <c r="E26" s="13">
        <v>17449.35</v>
      </c>
      <c r="F26" s="13"/>
      <c r="G26" s="14">
        <f>SUM(C26:F26)</f>
        <v>20625.35</v>
      </c>
      <c r="H26" s="3">
        <v>20625.35</v>
      </c>
      <c r="I26" s="3">
        <f>H26-G26</f>
        <v>0</v>
      </c>
      <c r="K26" s="35">
        <f>SUM(L26:O26)</f>
        <v>3176</v>
      </c>
      <c r="L26" s="35">
        <v>1370</v>
      </c>
      <c r="M26" s="35">
        <v>667</v>
      </c>
      <c r="N26" s="35">
        <v>357</v>
      </c>
      <c r="O26" s="35">
        <v>782</v>
      </c>
    </row>
    <row r="27" spans="1:7" s="4" customFormat="1" ht="30" customHeight="1">
      <c r="A27" s="27" t="s">
        <v>935</v>
      </c>
      <c r="B27" s="24"/>
      <c r="C27" s="19"/>
      <c r="D27" s="19"/>
      <c r="E27" s="19"/>
      <c r="F27" s="19"/>
      <c r="G27" s="10"/>
    </row>
    <row r="28" spans="1:7" s="4" customFormat="1" ht="30" customHeight="1">
      <c r="A28" s="27" t="s">
        <v>936</v>
      </c>
      <c r="B28" s="24"/>
      <c r="C28" s="19"/>
      <c r="D28" s="19"/>
      <c r="E28" s="19"/>
      <c r="F28" s="19"/>
      <c r="G28" s="10"/>
    </row>
    <row r="29" spans="1:7" s="4" customFormat="1" ht="30" customHeight="1">
      <c r="A29" s="24"/>
      <c r="B29" s="19"/>
      <c r="C29" s="19"/>
      <c r="D29" s="19"/>
      <c r="E29" s="19"/>
      <c r="F29" s="19"/>
      <c r="G29" s="10"/>
    </row>
    <row r="30" spans="1:7" s="4" customFormat="1" ht="30" customHeight="1">
      <c r="A30" s="19"/>
      <c r="B30" s="19"/>
      <c r="C30" s="28"/>
      <c r="D30" s="19"/>
      <c r="E30" s="19"/>
      <c r="F30" s="19"/>
      <c r="G30" s="29">
        <f>SUM(C30:F30)</f>
        <v>0</v>
      </c>
    </row>
    <row r="31" spans="1:7" ht="24" customHeight="1">
      <c r="A31" s="30" t="s">
        <v>937</v>
      </c>
      <c r="B31" s="30"/>
      <c r="C31" s="31" t="s">
        <v>938</v>
      </c>
      <c r="D31" s="31"/>
      <c r="E31" s="31"/>
      <c r="F31" s="31" t="s">
        <v>919</v>
      </c>
      <c r="G31" s="31"/>
    </row>
  </sheetData>
  <sheetProtection/>
  <mergeCells count="1">
    <mergeCell ref="A2:G2"/>
  </mergeCells>
  <printOptions horizontalCentered="1"/>
  <pageMargins left="0.5511811023622047" right="0.5511811023622047" top="1.5748031496062993" bottom="0.9842519685039371" header="0.5118110236220472" footer="0.5118110236220472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龚草莓。</cp:lastModifiedBy>
  <cp:lastPrinted>2020-10-29T17:04:27Z</cp:lastPrinted>
  <dcterms:created xsi:type="dcterms:W3CDTF">2006-12-01T02:39:02Z</dcterms:created>
  <dcterms:modified xsi:type="dcterms:W3CDTF">2023-12-11T07:58:26Z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A479AF63CCBE4FECABEFA74ED1C83BC9_13</vt:lpwstr>
  </property>
  <property fmtid="{D5CDD505-2E9C-101B-9397-08002B2CF9AE}" pid="5" name="KSOReadingLayo">
    <vt:bool>true</vt:bool>
  </property>
</Properties>
</file>